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ngleighfoundationuk-my.sharepoint.com/personal/manjeev_longleigh_org/Documents/Desktop/"/>
    </mc:Choice>
  </mc:AlternateContent>
  <xr:revisionPtr revIDLastSave="7" documentId="8_{7FFE30E5-31DB-6045-8C7B-F5C9A73A1C55}" xr6:coauthVersionLast="47" xr6:coauthVersionMax="47" xr10:uidLastSave="{2115AB9E-ADC5-FD44-874C-1A1E25DC2133}"/>
  <bookViews>
    <workbookView xWindow="560" yWindow="760" windowWidth="27100" windowHeight="16860" xr2:uid="{2A91758A-8297-E947-873C-F495DEE5EE7F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Sheet1!$A$1:$AI$324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5" i="1" l="1"/>
  <c r="AI324" i="1" l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R324" i="1"/>
  <c r="S324" i="1" s="1"/>
  <c r="Q324" i="1"/>
  <c r="O324" i="1"/>
  <c r="P324" i="1" s="1"/>
  <c r="N324" i="1"/>
  <c r="M324" i="1"/>
  <c r="L324" i="1"/>
  <c r="K324" i="1"/>
  <c r="J324" i="1"/>
  <c r="I324" i="1"/>
  <c r="H324" i="1"/>
  <c r="G324" i="1"/>
  <c r="B324" i="1" s="1"/>
  <c r="F324" i="1"/>
  <c r="E324" i="1"/>
  <c r="D324" i="1"/>
  <c r="C324" i="1"/>
  <c r="A324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R323" i="1"/>
  <c r="S323" i="1" s="1"/>
  <c r="Q323" i="1"/>
  <c r="O323" i="1"/>
  <c r="P323" i="1" s="1"/>
  <c r="N323" i="1"/>
  <c r="M323" i="1"/>
  <c r="L323" i="1"/>
  <c r="K323" i="1"/>
  <c r="J323" i="1"/>
  <c r="I323" i="1"/>
  <c r="H323" i="1"/>
  <c r="G323" i="1"/>
  <c r="B323" i="1" s="1"/>
  <c r="F323" i="1"/>
  <c r="A323" i="1" s="1"/>
  <c r="E323" i="1"/>
  <c r="D323" i="1"/>
  <c r="C323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R322" i="1"/>
  <c r="S322" i="1" s="1"/>
  <c r="Q322" i="1"/>
  <c r="O322" i="1"/>
  <c r="P322" i="1" s="1"/>
  <c r="N322" i="1"/>
  <c r="M322" i="1"/>
  <c r="L322" i="1"/>
  <c r="K322" i="1"/>
  <c r="J322" i="1"/>
  <c r="I322" i="1"/>
  <c r="G322" i="1"/>
  <c r="B322" i="1" s="1"/>
  <c r="F322" i="1"/>
  <c r="A322" i="1" s="1"/>
  <c r="E322" i="1"/>
  <c r="D322" i="1"/>
  <c r="C322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R321" i="1"/>
  <c r="S321" i="1" s="1"/>
  <c r="Q321" i="1"/>
  <c r="O321" i="1"/>
  <c r="P321" i="1" s="1"/>
  <c r="N321" i="1"/>
  <c r="M321" i="1"/>
  <c r="L321" i="1"/>
  <c r="K321" i="1"/>
  <c r="J321" i="1"/>
  <c r="I321" i="1"/>
  <c r="G321" i="1"/>
  <c r="B321" i="1" s="1"/>
  <c r="F321" i="1"/>
  <c r="E321" i="1"/>
  <c r="D321" i="1"/>
  <c r="C321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R320" i="1"/>
  <c r="S320" i="1" s="1"/>
  <c r="Q320" i="1"/>
  <c r="O320" i="1"/>
  <c r="P320" i="1" s="1"/>
  <c r="N320" i="1"/>
  <c r="M320" i="1"/>
  <c r="L320" i="1"/>
  <c r="K320" i="1"/>
  <c r="J320" i="1"/>
  <c r="I320" i="1"/>
  <c r="G320" i="1"/>
  <c r="B320" i="1" s="1"/>
  <c r="F320" i="1"/>
  <c r="H320" i="1" s="1"/>
  <c r="E320" i="1"/>
  <c r="D320" i="1"/>
  <c r="C320" i="1"/>
  <c r="A320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R319" i="1"/>
  <c r="S319" i="1" s="1"/>
  <c r="Q319" i="1"/>
  <c r="O319" i="1"/>
  <c r="P319" i="1" s="1"/>
  <c r="N319" i="1"/>
  <c r="M319" i="1"/>
  <c r="L319" i="1"/>
  <c r="K319" i="1"/>
  <c r="J319" i="1"/>
  <c r="I319" i="1"/>
  <c r="G319" i="1"/>
  <c r="B319" i="1" s="1"/>
  <c r="F319" i="1"/>
  <c r="A319" i="1" s="1"/>
  <c r="E319" i="1"/>
  <c r="D319" i="1"/>
  <c r="C319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R318" i="1"/>
  <c r="S318" i="1" s="1"/>
  <c r="Q318" i="1"/>
  <c r="O318" i="1"/>
  <c r="P318" i="1" s="1"/>
  <c r="N318" i="1"/>
  <c r="M318" i="1"/>
  <c r="L318" i="1"/>
  <c r="K318" i="1"/>
  <c r="J318" i="1"/>
  <c r="I318" i="1"/>
  <c r="G318" i="1"/>
  <c r="B318" i="1" s="1"/>
  <c r="F318" i="1"/>
  <c r="A318" i="1" s="1"/>
  <c r="E318" i="1"/>
  <c r="D318" i="1"/>
  <c r="C318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R317" i="1"/>
  <c r="S317" i="1" s="1"/>
  <c r="Q317" i="1"/>
  <c r="O317" i="1"/>
  <c r="P317" i="1" s="1"/>
  <c r="N317" i="1"/>
  <c r="M317" i="1"/>
  <c r="L317" i="1"/>
  <c r="K317" i="1"/>
  <c r="J317" i="1"/>
  <c r="I317" i="1"/>
  <c r="G317" i="1"/>
  <c r="B317" i="1" s="1"/>
  <c r="F317" i="1"/>
  <c r="H317" i="1" s="1"/>
  <c r="E317" i="1"/>
  <c r="D317" i="1"/>
  <c r="C317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R316" i="1"/>
  <c r="S316" i="1" s="1"/>
  <c r="Q316" i="1"/>
  <c r="O316" i="1"/>
  <c r="P316" i="1" s="1"/>
  <c r="N316" i="1"/>
  <c r="M316" i="1"/>
  <c r="L316" i="1"/>
  <c r="K316" i="1"/>
  <c r="J316" i="1"/>
  <c r="I316" i="1"/>
  <c r="G316" i="1"/>
  <c r="B316" i="1" s="1"/>
  <c r="F316" i="1"/>
  <c r="A316" i="1" s="1"/>
  <c r="E316" i="1"/>
  <c r="D316" i="1"/>
  <c r="C316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R315" i="1"/>
  <c r="S315" i="1" s="1"/>
  <c r="Q315" i="1"/>
  <c r="O315" i="1"/>
  <c r="P315" i="1" s="1"/>
  <c r="N315" i="1"/>
  <c r="M315" i="1"/>
  <c r="L315" i="1"/>
  <c r="K315" i="1"/>
  <c r="J315" i="1"/>
  <c r="I315" i="1"/>
  <c r="G315" i="1"/>
  <c r="B315" i="1" s="1"/>
  <c r="F315" i="1"/>
  <c r="H315" i="1" s="1"/>
  <c r="E315" i="1"/>
  <c r="D315" i="1"/>
  <c r="C315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R314" i="1"/>
  <c r="S314" i="1" s="1"/>
  <c r="Q314" i="1"/>
  <c r="O314" i="1"/>
  <c r="P314" i="1" s="1"/>
  <c r="N314" i="1"/>
  <c r="M314" i="1"/>
  <c r="L314" i="1"/>
  <c r="K314" i="1"/>
  <c r="J314" i="1"/>
  <c r="I314" i="1"/>
  <c r="G314" i="1"/>
  <c r="B314" i="1" s="1"/>
  <c r="F314" i="1"/>
  <c r="A314" i="1" s="1"/>
  <c r="E314" i="1"/>
  <c r="D314" i="1"/>
  <c r="C314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R313" i="1"/>
  <c r="S313" i="1" s="1"/>
  <c r="Q313" i="1"/>
  <c r="O313" i="1"/>
  <c r="P313" i="1" s="1"/>
  <c r="N313" i="1"/>
  <c r="M313" i="1"/>
  <c r="L313" i="1"/>
  <c r="K313" i="1"/>
  <c r="J313" i="1"/>
  <c r="I313" i="1"/>
  <c r="G313" i="1"/>
  <c r="B313" i="1" s="1"/>
  <c r="F313" i="1"/>
  <c r="E313" i="1"/>
  <c r="D313" i="1"/>
  <c r="C313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R312" i="1"/>
  <c r="S312" i="1" s="1"/>
  <c r="Q312" i="1"/>
  <c r="O312" i="1"/>
  <c r="P312" i="1" s="1"/>
  <c r="N312" i="1"/>
  <c r="M312" i="1"/>
  <c r="L312" i="1"/>
  <c r="K312" i="1"/>
  <c r="J312" i="1"/>
  <c r="I312" i="1"/>
  <c r="G312" i="1"/>
  <c r="B312" i="1" s="1"/>
  <c r="F312" i="1"/>
  <c r="A312" i="1" s="1"/>
  <c r="E312" i="1"/>
  <c r="D312" i="1"/>
  <c r="C312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R311" i="1"/>
  <c r="S311" i="1" s="1"/>
  <c r="Q311" i="1"/>
  <c r="O311" i="1"/>
  <c r="P311" i="1" s="1"/>
  <c r="N311" i="1"/>
  <c r="M311" i="1"/>
  <c r="L311" i="1"/>
  <c r="K311" i="1"/>
  <c r="J311" i="1"/>
  <c r="I311" i="1"/>
  <c r="G311" i="1"/>
  <c r="B311" i="1" s="1"/>
  <c r="F311" i="1"/>
  <c r="A311" i="1" s="1"/>
  <c r="E311" i="1"/>
  <c r="D311" i="1"/>
  <c r="C311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R310" i="1"/>
  <c r="S310" i="1" s="1"/>
  <c r="Q310" i="1"/>
  <c r="O310" i="1"/>
  <c r="P310" i="1" s="1"/>
  <c r="N310" i="1"/>
  <c r="M310" i="1"/>
  <c r="L310" i="1"/>
  <c r="K310" i="1"/>
  <c r="J310" i="1"/>
  <c r="I310" i="1"/>
  <c r="G310" i="1"/>
  <c r="B310" i="1" s="1"/>
  <c r="F310" i="1"/>
  <c r="A310" i="1" s="1"/>
  <c r="E310" i="1"/>
  <c r="D310" i="1"/>
  <c r="C310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R309" i="1"/>
  <c r="S309" i="1" s="1"/>
  <c r="Q309" i="1"/>
  <c r="O309" i="1"/>
  <c r="P309" i="1" s="1"/>
  <c r="N309" i="1"/>
  <c r="M309" i="1"/>
  <c r="L309" i="1"/>
  <c r="K309" i="1"/>
  <c r="J309" i="1"/>
  <c r="I309" i="1"/>
  <c r="G309" i="1"/>
  <c r="B309" i="1" s="1"/>
  <c r="F309" i="1"/>
  <c r="H309" i="1" s="1"/>
  <c r="E309" i="1"/>
  <c r="D309" i="1"/>
  <c r="C309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R308" i="1"/>
  <c r="S308" i="1" s="1"/>
  <c r="Q308" i="1"/>
  <c r="O308" i="1"/>
  <c r="P308" i="1" s="1"/>
  <c r="N308" i="1"/>
  <c r="M308" i="1"/>
  <c r="L308" i="1"/>
  <c r="K308" i="1"/>
  <c r="J308" i="1"/>
  <c r="I308" i="1"/>
  <c r="G308" i="1"/>
  <c r="B308" i="1" s="1"/>
  <c r="F308" i="1"/>
  <c r="A308" i="1" s="1"/>
  <c r="E308" i="1"/>
  <c r="D308" i="1"/>
  <c r="C308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R307" i="1"/>
  <c r="S307" i="1" s="1"/>
  <c r="Q307" i="1"/>
  <c r="O307" i="1"/>
  <c r="P307" i="1" s="1"/>
  <c r="N307" i="1"/>
  <c r="M307" i="1"/>
  <c r="L307" i="1"/>
  <c r="K307" i="1"/>
  <c r="J307" i="1"/>
  <c r="I307" i="1"/>
  <c r="G307" i="1"/>
  <c r="B307" i="1" s="1"/>
  <c r="F307" i="1"/>
  <c r="A307" i="1" s="1"/>
  <c r="E307" i="1"/>
  <c r="D307" i="1"/>
  <c r="C307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R306" i="1"/>
  <c r="S306" i="1" s="1"/>
  <c r="Q306" i="1"/>
  <c r="O306" i="1"/>
  <c r="P306" i="1" s="1"/>
  <c r="N306" i="1"/>
  <c r="M306" i="1"/>
  <c r="L306" i="1"/>
  <c r="K306" i="1"/>
  <c r="J306" i="1"/>
  <c r="I306" i="1"/>
  <c r="G306" i="1"/>
  <c r="B306" i="1" s="1"/>
  <c r="F306" i="1"/>
  <c r="A306" i="1" s="1"/>
  <c r="E306" i="1"/>
  <c r="D306" i="1"/>
  <c r="C306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R305" i="1"/>
  <c r="S305" i="1" s="1"/>
  <c r="Q305" i="1"/>
  <c r="O305" i="1"/>
  <c r="P305" i="1" s="1"/>
  <c r="N305" i="1"/>
  <c r="M305" i="1"/>
  <c r="L305" i="1"/>
  <c r="K305" i="1"/>
  <c r="J305" i="1"/>
  <c r="I305" i="1"/>
  <c r="G305" i="1"/>
  <c r="B305" i="1" s="1"/>
  <c r="F305" i="1"/>
  <c r="E305" i="1"/>
  <c r="D305" i="1"/>
  <c r="C305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R304" i="1"/>
  <c r="S304" i="1" s="1"/>
  <c r="Q304" i="1"/>
  <c r="O304" i="1"/>
  <c r="P304" i="1" s="1"/>
  <c r="N304" i="1"/>
  <c r="M304" i="1"/>
  <c r="L304" i="1"/>
  <c r="K304" i="1"/>
  <c r="J304" i="1"/>
  <c r="I304" i="1"/>
  <c r="G304" i="1"/>
  <c r="B304" i="1" s="1"/>
  <c r="F304" i="1"/>
  <c r="H304" i="1" s="1"/>
  <c r="E304" i="1"/>
  <c r="D304" i="1"/>
  <c r="C304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R303" i="1"/>
  <c r="S303" i="1" s="1"/>
  <c r="Q303" i="1"/>
  <c r="O303" i="1"/>
  <c r="P303" i="1" s="1"/>
  <c r="N303" i="1"/>
  <c r="M303" i="1"/>
  <c r="L303" i="1"/>
  <c r="K303" i="1"/>
  <c r="J303" i="1"/>
  <c r="I303" i="1"/>
  <c r="G303" i="1"/>
  <c r="B303" i="1" s="1"/>
  <c r="F303" i="1"/>
  <c r="A303" i="1" s="1"/>
  <c r="E303" i="1"/>
  <c r="D303" i="1"/>
  <c r="C303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R302" i="1"/>
  <c r="S302" i="1" s="1"/>
  <c r="Q302" i="1"/>
  <c r="O302" i="1"/>
  <c r="P302" i="1" s="1"/>
  <c r="N302" i="1"/>
  <c r="M302" i="1"/>
  <c r="L302" i="1"/>
  <c r="K302" i="1"/>
  <c r="J302" i="1"/>
  <c r="I302" i="1"/>
  <c r="G302" i="1"/>
  <c r="B302" i="1" s="1"/>
  <c r="F302" i="1"/>
  <c r="H302" i="1" s="1"/>
  <c r="E302" i="1"/>
  <c r="D302" i="1"/>
  <c r="C302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R301" i="1"/>
  <c r="S301" i="1" s="1"/>
  <c r="Q301" i="1"/>
  <c r="O301" i="1"/>
  <c r="P301" i="1" s="1"/>
  <c r="N301" i="1"/>
  <c r="M301" i="1"/>
  <c r="L301" i="1"/>
  <c r="K301" i="1"/>
  <c r="J301" i="1"/>
  <c r="I301" i="1"/>
  <c r="G301" i="1"/>
  <c r="B301" i="1" s="1"/>
  <c r="F301" i="1"/>
  <c r="H301" i="1" s="1"/>
  <c r="E301" i="1"/>
  <c r="D301" i="1"/>
  <c r="C301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R300" i="1"/>
  <c r="S300" i="1" s="1"/>
  <c r="Q300" i="1"/>
  <c r="O300" i="1"/>
  <c r="P300" i="1" s="1"/>
  <c r="N300" i="1"/>
  <c r="M300" i="1"/>
  <c r="L300" i="1"/>
  <c r="K300" i="1"/>
  <c r="J300" i="1"/>
  <c r="I300" i="1"/>
  <c r="G300" i="1"/>
  <c r="B300" i="1" s="1"/>
  <c r="F300" i="1"/>
  <c r="A300" i="1" s="1"/>
  <c r="E300" i="1"/>
  <c r="D300" i="1"/>
  <c r="C300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R299" i="1"/>
  <c r="S299" i="1" s="1"/>
  <c r="Q299" i="1"/>
  <c r="O299" i="1"/>
  <c r="P299" i="1" s="1"/>
  <c r="N299" i="1"/>
  <c r="M299" i="1"/>
  <c r="L299" i="1"/>
  <c r="K299" i="1"/>
  <c r="J299" i="1"/>
  <c r="I299" i="1"/>
  <c r="G299" i="1"/>
  <c r="B299" i="1" s="1"/>
  <c r="F299" i="1"/>
  <c r="H299" i="1" s="1"/>
  <c r="E299" i="1"/>
  <c r="D299" i="1"/>
  <c r="C299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R298" i="1"/>
  <c r="S298" i="1" s="1"/>
  <c r="Q298" i="1"/>
  <c r="O298" i="1"/>
  <c r="P298" i="1" s="1"/>
  <c r="N298" i="1"/>
  <c r="M298" i="1"/>
  <c r="L298" i="1"/>
  <c r="K298" i="1"/>
  <c r="J298" i="1"/>
  <c r="I298" i="1"/>
  <c r="G298" i="1"/>
  <c r="B298" i="1" s="1"/>
  <c r="F298" i="1"/>
  <c r="A298" i="1" s="1"/>
  <c r="E298" i="1"/>
  <c r="D298" i="1"/>
  <c r="C298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R297" i="1"/>
  <c r="S297" i="1" s="1"/>
  <c r="Q297" i="1"/>
  <c r="O297" i="1"/>
  <c r="P297" i="1" s="1"/>
  <c r="N297" i="1"/>
  <c r="M297" i="1"/>
  <c r="L297" i="1"/>
  <c r="K297" i="1"/>
  <c r="J297" i="1"/>
  <c r="I297" i="1"/>
  <c r="G297" i="1"/>
  <c r="B297" i="1" s="1"/>
  <c r="F297" i="1"/>
  <c r="E297" i="1"/>
  <c r="D297" i="1"/>
  <c r="C297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R296" i="1"/>
  <c r="S296" i="1" s="1"/>
  <c r="Q296" i="1"/>
  <c r="O296" i="1"/>
  <c r="P296" i="1" s="1"/>
  <c r="N296" i="1"/>
  <c r="M296" i="1"/>
  <c r="L296" i="1"/>
  <c r="K296" i="1"/>
  <c r="J296" i="1"/>
  <c r="I296" i="1"/>
  <c r="G296" i="1"/>
  <c r="B296" i="1" s="1"/>
  <c r="F296" i="1"/>
  <c r="A296" i="1" s="1"/>
  <c r="E296" i="1"/>
  <c r="D296" i="1"/>
  <c r="C296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R295" i="1"/>
  <c r="S295" i="1" s="1"/>
  <c r="Q295" i="1"/>
  <c r="O295" i="1"/>
  <c r="P295" i="1" s="1"/>
  <c r="N295" i="1"/>
  <c r="M295" i="1"/>
  <c r="L295" i="1"/>
  <c r="K295" i="1"/>
  <c r="J295" i="1"/>
  <c r="I295" i="1"/>
  <c r="G295" i="1"/>
  <c r="B295" i="1" s="1"/>
  <c r="F295" i="1"/>
  <c r="A295" i="1" s="1"/>
  <c r="E295" i="1"/>
  <c r="D295" i="1"/>
  <c r="C295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R294" i="1"/>
  <c r="S294" i="1" s="1"/>
  <c r="Q294" i="1"/>
  <c r="O294" i="1"/>
  <c r="P294" i="1" s="1"/>
  <c r="N294" i="1"/>
  <c r="M294" i="1"/>
  <c r="L294" i="1"/>
  <c r="K294" i="1"/>
  <c r="J294" i="1"/>
  <c r="I294" i="1"/>
  <c r="G294" i="1"/>
  <c r="B294" i="1" s="1"/>
  <c r="F294" i="1"/>
  <c r="H294" i="1" s="1"/>
  <c r="E294" i="1"/>
  <c r="D294" i="1"/>
  <c r="C294" i="1"/>
  <c r="A294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R293" i="1"/>
  <c r="S293" i="1" s="1"/>
  <c r="Q293" i="1"/>
  <c r="O293" i="1"/>
  <c r="P293" i="1" s="1"/>
  <c r="N293" i="1"/>
  <c r="M293" i="1"/>
  <c r="L293" i="1"/>
  <c r="K293" i="1"/>
  <c r="J293" i="1"/>
  <c r="I293" i="1"/>
  <c r="G293" i="1"/>
  <c r="B293" i="1" s="1"/>
  <c r="F293" i="1"/>
  <c r="H293" i="1" s="1"/>
  <c r="E293" i="1"/>
  <c r="D293" i="1"/>
  <c r="C293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R292" i="1"/>
  <c r="S292" i="1" s="1"/>
  <c r="Q292" i="1"/>
  <c r="O292" i="1"/>
  <c r="P292" i="1" s="1"/>
  <c r="N292" i="1"/>
  <c r="M292" i="1"/>
  <c r="L292" i="1"/>
  <c r="K292" i="1"/>
  <c r="J292" i="1"/>
  <c r="I292" i="1"/>
  <c r="G292" i="1"/>
  <c r="B292" i="1" s="1"/>
  <c r="F292" i="1"/>
  <c r="A292" i="1" s="1"/>
  <c r="E292" i="1"/>
  <c r="D292" i="1"/>
  <c r="C292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R291" i="1"/>
  <c r="S291" i="1" s="1"/>
  <c r="Q291" i="1"/>
  <c r="O291" i="1"/>
  <c r="P291" i="1" s="1"/>
  <c r="N291" i="1"/>
  <c r="M291" i="1"/>
  <c r="L291" i="1"/>
  <c r="K291" i="1"/>
  <c r="J291" i="1"/>
  <c r="I291" i="1"/>
  <c r="G291" i="1"/>
  <c r="B291" i="1" s="1"/>
  <c r="F291" i="1"/>
  <c r="A291" i="1" s="1"/>
  <c r="E291" i="1"/>
  <c r="D291" i="1"/>
  <c r="C291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R290" i="1"/>
  <c r="S290" i="1" s="1"/>
  <c r="Q290" i="1"/>
  <c r="O290" i="1"/>
  <c r="P290" i="1" s="1"/>
  <c r="N290" i="1"/>
  <c r="M290" i="1"/>
  <c r="L290" i="1"/>
  <c r="K290" i="1"/>
  <c r="J290" i="1"/>
  <c r="I290" i="1"/>
  <c r="G290" i="1"/>
  <c r="B290" i="1" s="1"/>
  <c r="F290" i="1"/>
  <c r="A290" i="1" s="1"/>
  <c r="E290" i="1"/>
  <c r="D290" i="1"/>
  <c r="C290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R289" i="1"/>
  <c r="S289" i="1" s="1"/>
  <c r="Q289" i="1"/>
  <c r="O289" i="1"/>
  <c r="P289" i="1" s="1"/>
  <c r="N289" i="1"/>
  <c r="M289" i="1"/>
  <c r="L289" i="1"/>
  <c r="K289" i="1"/>
  <c r="J289" i="1"/>
  <c r="I289" i="1"/>
  <c r="G289" i="1"/>
  <c r="B289" i="1" s="1"/>
  <c r="F289" i="1"/>
  <c r="E289" i="1"/>
  <c r="D289" i="1"/>
  <c r="C289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R288" i="1"/>
  <c r="S288" i="1" s="1"/>
  <c r="Q288" i="1"/>
  <c r="O288" i="1"/>
  <c r="P288" i="1" s="1"/>
  <c r="N288" i="1"/>
  <c r="M288" i="1"/>
  <c r="L288" i="1"/>
  <c r="K288" i="1"/>
  <c r="J288" i="1"/>
  <c r="I288" i="1"/>
  <c r="G288" i="1"/>
  <c r="B288" i="1" s="1"/>
  <c r="F288" i="1"/>
  <c r="A288" i="1" s="1"/>
  <c r="E288" i="1"/>
  <c r="D288" i="1"/>
  <c r="C288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R287" i="1"/>
  <c r="S287" i="1" s="1"/>
  <c r="Q287" i="1"/>
  <c r="O287" i="1"/>
  <c r="P287" i="1" s="1"/>
  <c r="N287" i="1"/>
  <c r="M287" i="1"/>
  <c r="L287" i="1"/>
  <c r="K287" i="1"/>
  <c r="J287" i="1"/>
  <c r="I287" i="1"/>
  <c r="G287" i="1"/>
  <c r="B287" i="1" s="1"/>
  <c r="F287" i="1"/>
  <c r="A287" i="1" s="1"/>
  <c r="E287" i="1"/>
  <c r="D287" i="1"/>
  <c r="C287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R286" i="1"/>
  <c r="S286" i="1" s="1"/>
  <c r="Q286" i="1"/>
  <c r="O286" i="1"/>
  <c r="P286" i="1" s="1"/>
  <c r="N286" i="1"/>
  <c r="M286" i="1"/>
  <c r="L286" i="1"/>
  <c r="K286" i="1"/>
  <c r="J286" i="1"/>
  <c r="I286" i="1"/>
  <c r="G286" i="1"/>
  <c r="B286" i="1" s="1"/>
  <c r="F286" i="1"/>
  <c r="A286" i="1" s="1"/>
  <c r="E286" i="1"/>
  <c r="D286" i="1"/>
  <c r="C286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R285" i="1"/>
  <c r="S285" i="1" s="1"/>
  <c r="Q285" i="1"/>
  <c r="O285" i="1"/>
  <c r="P285" i="1" s="1"/>
  <c r="N285" i="1"/>
  <c r="M285" i="1"/>
  <c r="L285" i="1"/>
  <c r="K285" i="1"/>
  <c r="J285" i="1"/>
  <c r="I285" i="1"/>
  <c r="G285" i="1"/>
  <c r="B285" i="1" s="1"/>
  <c r="F285" i="1"/>
  <c r="H285" i="1" s="1"/>
  <c r="E285" i="1"/>
  <c r="D285" i="1"/>
  <c r="C285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R284" i="1"/>
  <c r="S284" i="1" s="1"/>
  <c r="Q284" i="1"/>
  <c r="O284" i="1"/>
  <c r="P284" i="1" s="1"/>
  <c r="N284" i="1"/>
  <c r="M284" i="1"/>
  <c r="L284" i="1"/>
  <c r="K284" i="1"/>
  <c r="J284" i="1"/>
  <c r="I284" i="1"/>
  <c r="G284" i="1"/>
  <c r="B284" i="1" s="1"/>
  <c r="F284" i="1"/>
  <c r="A284" i="1" s="1"/>
  <c r="E284" i="1"/>
  <c r="D284" i="1"/>
  <c r="C284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R283" i="1"/>
  <c r="S283" i="1" s="1"/>
  <c r="Q283" i="1"/>
  <c r="O283" i="1"/>
  <c r="P283" i="1" s="1"/>
  <c r="N283" i="1"/>
  <c r="M283" i="1"/>
  <c r="L283" i="1"/>
  <c r="K283" i="1"/>
  <c r="J283" i="1"/>
  <c r="I283" i="1"/>
  <c r="G283" i="1"/>
  <c r="B283" i="1" s="1"/>
  <c r="F283" i="1"/>
  <c r="A283" i="1" s="1"/>
  <c r="E283" i="1"/>
  <c r="D283" i="1"/>
  <c r="C283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R282" i="1"/>
  <c r="S282" i="1" s="1"/>
  <c r="Q282" i="1"/>
  <c r="O282" i="1"/>
  <c r="P282" i="1" s="1"/>
  <c r="N282" i="1"/>
  <c r="M282" i="1"/>
  <c r="L282" i="1"/>
  <c r="K282" i="1"/>
  <c r="J282" i="1"/>
  <c r="I282" i="1"/>
  <c r="G282" i="1"/>
  <c r="B282" i="1" s="1"/>
  <c r="F282" i="1"/>
  <c r="A282" i="1" s="1"/>
  <c r="E282" i="1"/>
  <c r="D282" i="1"/>
  <c r="C282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R281" i="1"/>
  <c r="S281" i="1" s="1"/>
  <c r="Q281" i="1"/>
  <c r="O281" i="1"/>
  <c r="P281" i="1" s="1"/>
  <c r="N281" i="1"/>
  <c r="M281" i="1"/>
  <c r="L281" i="1"/>
  <c r="K281" i="1"/>
  <c r="J281" i="1"/>
  <c r="I281" i="1"/>
  <c r="G281" i="1"/>
  <c r="B281" i="1" s="1"/>
  <c r="F281" i="1"/>
  <c r="E281" i="1"/>
  <c r="D281" i="1"/>
  <c r="C281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R280" i="1"/>
  <c r="S280" i="1" s="1"/>
  <c r="Q280" i="1"/>
  <c r="O280" i="1"/>
  <c r="P280" i="1" s="1"/>
  <c r="N280" i="1"/>
  <c r="M280" i="1"/>
  <c r="L280" i="1"/>
  <c r="K280" i="1"/>
  <c r="J280" i="1"/>
  <c r="I280" i="1"/>
  <c r="G280" i="1"/>
  <c r="B280" i="1" s="1"/>
  <c r="F280" i="1"/>
  <c r="H280" i="1" s="1"/>
  <c r="E280" i="1"/>
  <c r="D280" i="1"/>
  <c r="C280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R279" i="1"/>
  <c r="S279" i="1" s="1"/>
  <c r="Q279" i="1"/>
  <c r="O279" i="1"/>
  <c r="P279" i="1" s="1"/>
  <c r="N279" i="1"/>
  <c r="M279" i="1"/>
  <c r="L279" i="1"/>
  <c r="K279" i="1"/>
  <c r="J279" i="1"/>
  <c r="I279" i="1"/>
  <c r="G279" i="1"/>
  <c r="B279" i="1" s="1"/>
  <c r="F279" i="1"/>
  <c r="A279" i="1" s="1"/>
  <c r="E279" i="1"/>
  <c r="D279" i="1"/>
  <c r="C279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R278" i="1"/>
  <c r="S278" i="1" s="1"/>
  <c r="Q278" i="1"/>
  <c r="O278" i="1"/>
  <c r="P278" i="1" s="1"/>
  <c r="N278" i="1"/>
  <c r="M278" i="1"/>
  <c r="L278" i="1"/>
  <c r="K278" i="1"/>
  <c r="J278" i="1"/>
  <c r="I278" i="1"/>
  <c r="G278" i="1"/>
  <c r="B278" i="1" s="1"/>
  <c r="F278" i="1"/>
  <c r="A278" i="1" s="1"/>
  <c r="E278" i="1"/>
  <c r="D278" i="1"/>
  <c r="C278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R277" i="1"/>
  <c r="S277" i="1" s="1"/>
  <c r="Q277" i="1"/>
  <c r="O277" i="1"/>
  <c r="P277" i="1" s="1"/>
  <c r="N277" i="1"/>
  <c r="M277" i="1"/>
  <c r="L277" i="1"/>
  <c r="K277" i="1"/>
  <c r="J277" i="1"/>
  <c r="I277" i="1"/>
  <c r="G277" i="1"/>
  <c r="B277" i="1" s="1"/>
  <c r="F277" i="1"/>
  <c r="H277" i="1" s="1"/>
  <c r="E277" i="1"/>
  <c r="D277" i="1"/>
  <c r="C277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R276" i="1"/>
  <c r="S276" i="1" s="1"/>
  <c r="Q276" i="1"/>
  <c r="O276" i="1"/>
  <c r="P276" i="1" s="1"/>
  <c r="N276" i="1"/>
  <c r="M276" i="1"/>
  <c r="L276" i="1"/>
  <c r="K276" i="1"/>
  <c r="J276" i="1"/>
  <c r="I276" i="1"/>
  <c r="G276" i="1"/>
  <c r="B276" i="1" s="1"/>
  <c r="F276" i="1"/>
  <c r="A276" i="1" s="1"/>
  <c r="E276" i="1"/>
  <c r="D276" i="1"/>
  <c r="C276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R275" i="1"/>
  <c r="S275" i="1" s="1"/>
  <c r="Q275" i="1"/>
  <c r="O275" i="1"/>
  <c r="P275" i="1" s="1"/>
  <c r="N275" i="1"/>
  <c r="M275" i="1"/>
  <c r="L275" i="1"/>
  <c r="K275" i="1"/>
  <c r="J275" i="1"/>
  <c r="I275" i="1"/>
  <c r="G275" i="1"/>
  <c r="B275" i="1" s="1"/>
  <c r="F275" i="1"/>
  <c r="A275" i="1" s="1"/>
  <c r="E275" i="1"/>
  <c r="D275" i="1"/>
  <c r="C275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R274" i="1"/>
  <c r="S274" i="1" s="1"/>
  <c r="Q274" i="1"/>
  <c r="O274" i="1"/>
  <c r="P274" i="1" s="1"/>
  <c r="N274" i="1"/>
  <c r="M274" i="1"/>
  <c r="L274" i="1"/>
  <c r="K274" i="1"/>
  <c r="J274" i="1"/>
  <c r="I274" i="1"/>
  <c r="G274" i="1"/>
  <c r="B274" i="1" s="1"/>
  <c r="F274" i="1"/>
  <c r="A274" i="1" s="1"/>
  <c r="E274" i="1"/>
  <c r="D274" i="1"/>
  <c r="C274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R273" i="1"/>
  <c r="S273" i="1" s="1"/>
  <c r="Q273" i="1"/>
  <c r="O273" i="1"/>
  <c r="P273" i="1" s="1"/>
  <c r="N273" i="1"/>
  <c r="M273" i="1"/>
  <c r="L273" i="1"/>
  <c r="K273" i="1"/>
  <c r="J273" i="1"/>
  <c r="I273" i="1"/>
  <c r="G273" i="1"/>
  <c r="B273" i="1" s="1"/>
  <c r="F273" i="1"/>
  <c r="E273" i="1"/>
  <c r="D273" i="1"/>
  <c r="C273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R272" i="1"/>
  <c r="S272" i="1" s="1"/>
  <c r="Q272" i="1"/>
  <c r="O272" i="1"/>
  <c r="P272" i="1" s="1"/>
  <c r="N272" i="1"/>
  <c r="M272" i="1"/>
  <c r="L272" i="1"/>
  <c r="K272" i="1"/>
  <c r="J272" i="1"/>
  <c r="I272" i="1"/>
  <c r="G272" i="1"/>
  <c r="B272" i="1" s="1"/>
  <c r="F272" i="1"/>
  <c r="H272" i="1" s="1"/>
  <c r="E272" i="1"/>
  <c r="D272" i="1"/>
  <c r="C272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R271" i="1"/>
  <c r="S271" i="1" s="1"/>
  <c r="Q271" i="1"/>
  <c r="O271" i="1"/>
  <c r="P271" i="1" s="1"/>
  <c r="N271" i="1"/>
  <c r="M271" i="1"/>
  <c r="L271" i="1"/>
  <c r="K271" i="1"/>
  <c r="J271" i="1"/>
  <c r="I271" i="1"/>
  <c r="G271" i="1"/>
  <c r="B271" i="1" s="1"/>
  <c r="F271" i="1"/>
  <c r="A271" i="1" s="1"/>
  <c r="E271" i="1"/>
  <c r="D271" i="1"/>
  <c r="C271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R270" i="1"/>
  <c r="S270" i="1" s="1"/>
  <c r="Q270" i="1"/>
  <c r="O270" i="1"/>
  <c r="P270" i="1" s="1"/>
  <c r="N270" i="1"/>
  <c r="M270" i="1"/>
  <c r="L270" i="1"/>
  <c r="K270" i="1"/>
  <c r="J270" i="1"/>
  <c r="I270" i="1"/>
  <c r="G270" i="1"/>
  <c r="B270" i="1" s="1"/>
  <c r="F270" i="1"/>
  <c r="A270" i="1" s="1"/>
  <c r="E270" i="1"/>
  <c r="D270" i="1"/>
  <c r="C270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R269" i="1"/>
  <c r="S269" i="1" s="1"/>
  <c r="Q269" i="1"/>
  <c r="O269" i="1"/>
  <c r="P269" i="1" s="1"/>
  <c r="N269" i="1"/>
  <c r="M269" i="1"/>
  <c r="L269" i="1"/>
  <c r="K269" i="1"/>
  <c r="J269" i="1"/>
  <c r="I269" i="1"/>
  <c r="G269" i="1"/>
  <c r="B269" i="1" s="1"/>
  <c r="F269" i="1"/>
  <c r="H269" i="1" s="1"/>
  <c r="E269" i="1"/>
  <c r="D269" i="1"/>
  <c r="C269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R268" i="1"/>
  <c r="S268" i="1" s="1"/>
  <c r="Q268" i="1"/>
  <c r="O268" i="1"/>
  <c r="P268" i="1" s="1"/>
  <c r="N268" i="1"/>
  <c r="M268" i="1"/>
  <c r="L268" i="1"/>
  <c r="K268" i="1"/>
  <c r="J268" i="1"/>
  <c r="I268" i="1"/>
  <c r="G268" i="1"/>
  <c r="B268" i="1" s="1"/>
  <c r="F268" i="1"/>
  <c r="A268" i="1" s="1"/>
  <c r="E268" i="1"/>
  <c r="D268" i="1"/>
  <c r="C268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R267" i="1"/>
  <c r="S267" i="1" s="1"/>
  <c r="Q267" i="1"/>
  <c r="O267" i="1"/>
  <c r="P267" i="1" s="1"/>
  <c r="N267" i="1"/>
  <c r="M267" i="1"/>
  <c r="L267" i="1"/>
  <c r="K267" i="1"/>
  <c r="J267" i="1"/>
  <c r="I267" i="1"/>
  <c r="G267" i="1"/>
  <c r="B267" i="1" s="1"/>
  <c r="F267" i="1"/>
  <c r="H267" i="1" s="1"/>
  <c r="E267" i="1"/>
  <c r="D267" i="1"/>
  <c r="C267" i="1"/>
  <c r="A267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R266" i="1"/>
  <c r="S266" i="1" s="1"/>
  <c r="Q266" i="1"/>
  <c r="O266" i="1"/>
  <c r="P266" i="1" s="1"/>
  <c r="N266" i="1"/>
  <c r="M266" i="1"/>
  <c r="L266" i="1"/>
  <c r="K266" i="1"/>
  <c r="J266" i="1"/>
  <c r="I266" i="1"/>
  <c r="G266" i="1"/>
  <c r="B266" i="1" s="1"/>
  <c r="F266" i="1"/>
  <c r="A266" i="1" s="1"/>
  <c r="E266" i="1"/>
  <c r="D266" i="1"/>
  <c r="C266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R265" i="1"/>
  <c r="S265" i="1" s="1"/>
  <c r="Q265" i="1"/>
  <c r="O265" i="1"/>
  <c r="P265" i="1" s="1"/>
  <c r="N265" i="1"/>
  <c r="M265" i="1"/>
  <c r="L265" i="1"/>
  <c r="K265" i="1"/>
  <c r="J265" i="1"/>
  <c r="I265" i="1"/>
  <c r="G265" i="1"/>
  <c r="B265" i="1" s="1"/>
  <c r="F265" i="1"/>
  <c r="E265" i="1"/>
  <c r="D265" i="1"/>
  <c r="C265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R264" i="1"/>
  <c r="S264" i="1" s="1"/>
  <c r="Q264" i="1"/>
  <c r="O264" i="1"/>
  <c r="P264" i="1" s="1"/>
  <c r="N264" i="1"/>
  <c r="M264" i="1"/>
  <c r="L264" i="1"/>
  <c r="K264" i="1"/>
  <c r="J264" i="1"/>
  <c r="I264" i="1"/>
  <c r="G264" i="1"/>
  <c r="B264" i="1" s="1"/>
  <c r="F264" i="1"/>
  <c r="A264" i="1" s="1"/>
  <c r="E264" i="1"/>
  <c r="D264" i="1"/>
  <c r="C264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R263" i="1"/>
  <c r="S263" i="1" s="1"/>
  <c r="Q263" i="1"/>
  <c r="O263" i="1"/>
  <c r="P263" i="1" s="1"/>
  <c r="N263" i="1"/>
  <c r="M263" i="1"/>
  <c r="L263" i="1"/>
  <c r="K263" i="1"/>
  <c r="J263" i="1"/>
  <c r="I263" i="1"/>
  <c r="G263" i="1"/>
  <c r="B263" i="1" s="1"/>
  <c r="F263" i="1"/>
  <c r="A263" i="1" s="1"/>
  <c r="E263" i="1"/>
  <c r="D263" i="1"/>
  <c r="C263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R262" i="1"/>
  <c r="S262" i="1" s="1"/>
  <c r="Q262" i="1"/>
  <c r="O262" i="1"/>
  <c r="P262" i="1" s="1"/>
  <c r="N262" i="1"/>
  <c r="M262" i="1"/>
  <c r="L262" i="1"/>
  <c r="K262" i="1"/>
  <c r="J262" i="1"/>
  <c r="I262" i="1"/>
  <c r="G262" i="1"/>
  <c r="B262" i="1" s="1"/>
  <c r="F262" i="1"/>
  <c r="A262" i="1" s="1"/>
  <c r="E262" i="1"/>
  <c r="D262" i="1"/>
  <c r="C262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R261" i="1"/>
  <c r="S261" i="1" s="1"/>
  <c r="Q261" i="1"/>
  <c r="O261" i="1"/>
  <c r="P261" i="1" s="1"/>
  <c r="N261" i="1"/>
  <c r="M261" i="1"/>
  <c r="L261" i="1"/>
  <c r="K261" i="1"/>
  <c r="J261" i="1"/>
  <c r="I261" i="1"/>
  <c r="G261" i="1"/>
  <c r="B261" i="1" s="1"/>
  <c r="F261" i="1"/>
  <c r="H261" i="1" s="1"/>
  <c r="E261" i="1"/>
  <c r="D261" i="1"/>
  <c r="C261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R260" i="1"/>
  <c r="S260" i="1" s="1"/>
  <c r="Q260" i="1"/>
  <c r="O260" i="1"/>
  <c r="P260" i="1" s="1"/>
  <c r="N260" i="1"/>
  <c r="M260" i="1"/>
  <c r="L260" i="1"/>
  <c r="K260" i="1"/>
  <c r="J260" i="1"/>
  <c r="I260" i="1"/>
  <c r="G260" i="1"/>
  <c r="B260" i="1" s="1"/>
  <c r="F260" i="1"/>
  <c r="A260" i="1" s="1"/>
  <c r="E260" i="1"/>
  <c r="D260" i="1"/>
  <c r="C260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R259" i="1"/>
  <c r="S259" i="1" s="1"/>
  <c r="Q259" i="1"/>
  <c r="O259" i="1"/>
  <c r="P259" i="1" s="1"/>
  <c r="N259" i="1"/>
  <c r="M259" i="1"/>
  <c r="L259" i="1"/>
  <c r="K259" i="1"/>
  <c r="J259" i="1"/>
  <c r="I259" i="1"/>
  <c r="G259" i="1"/>
  <c r="B259" i="1" s="1"/>
  <c r="F259" i="1"/>
  <c r="A259" i="1" s="1"/>
  <c r="E259" i="1"/>
  <c r="D259" i="1"/>
  <c r="C259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R258" i="1"/>
  <c r="S258" i="1" s="1"/>
  <c r="Q258" i="1"/>
  <c r="O258" i="1"/>
  <c r="P258" i="1" s="1"/>
  <c r="N258" i="1"/>
  <c r="M258" i="1"/>
  <c r="L258" i="1"/>
  <c r="K258" i="1"/>
  <c r="J258" i="1"/>
  <c r="I258" i="1"/>
  <c r="G258" i="1"/>
  <c r="B258" i="1" s="1"/>
  <c r="F258" i="1"/>
  <c r="A258" i="1" s="1"/>
  <c r="E258" i="1"/>
  <c r="D258" i="1"/>
  <c r="C258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R257" i="1"/>
  <c r="S257" i="1" s="1"/>
  <c r="Q257" i="1"/>
  <c r="O257" i="1"/>
  <c r="P257" i="1" s="1"/>
  <c r="N257" i="1"/>
  <c r="M257" i="1"/>
  <c r="L257" i="1"/>
  <c r="K257" i="1"/>
  <c r="J257" i="1"/>
  <c r="I257" i="1"/>
  <c r="G257" i="1"/>
  <c r="B257" i="1" s="1"/>
  <c r="F257" i="1"/>
  <c r="A257" i="1" s="1"/>
  <c r="E257" i="1"/>
  <c r="D257" i="1"/>
  <c r="C257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R256" i="1"/>
  <c r="S256" i="1" s="1"/>
  <c r="Q256" i="1"/>
  <c r="O256" i="1"/>
  <c r="P256" i="1" s="1"/>
  <c r="N256" i="1"/>
  <c r="M256" i="1"/>
  <c r="L256" i="1"/>
  <c r="K256" i="1"/>
  <c r="J256" i="1"/>
  <c r="I256" i="1"/>
  <c r="G256" i="1"/>
  <c r="B256" i="1" s="1"/>
  <c r="F256" i="1"/>
  <c r="H256" i="1" s="1"/>
  <c r="E256" i="1"/>
  <c r="D256" i="1"/>
  <c r="C256" i="1"/>
  <c r="A256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R255" i="1"/>
  <c r="S255" i="1" s="1"/>
  <c r="Q255" i="1"/>
  <c r="O255" i="1"/>
  <c r="P255" i="1" s="1"/>
  <c r="N255" i="1"/>
  <c r="M255" i="1"/>
  <c r="L255" i="1"/>
  <c r="K255" i="1"/>
  <c r="J255" i="1"/>
  <c r="I255" i="1"/>
  <c r="G255" i="1"/>
  <c r="B255" i="1" s="1"/>
  <c r="F255" i="1"/>
  <c r="E255" i="1"/>
  <c r="D255" i="1"/>
  <c r="C255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R254" i="1"/>
  <c r="S254" i="1" s="1"/>
  <c r="Q254" i="1"/>
  <c r="O254" i="1"/>
  <c r="P254" i="1" s="1"/>
  <c r="N254" i="1"/>
  <c r="M254" i="1"/>
  <c r="L254" i="1"/>
  <c r="K254" i="1"/>
  <c r="J254" i="1"/>
  <c r="I254" i="1"/>
  <c r="G254" i="1"/>
  <c r="B254" i="1" s="1"/>
  <c r="F254" i="1"/>
  <c r="H254" i="1" s="1"/>
  <c r="E254" i="1"/>
  <c r="D254" i="1"/>
  <c r="C254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R253" i="1"/>
  <c r="S253" i="1" s="1"/>
  <c r="Q253" i="1"/>
  <c r="O253" i="1"/>
  <c r="P253" i="1" s="1"/>
  <c r="N253" i="1"/>
  <c r="M253" i="1"/>
  <c r="L253" i="1"/>
  <c r="K253" i="1"/>
  <c r="J253" i="1"/>
  <c r="I253" i="1"/>
  <c r="G253" i="1"/>
  <c r="B253" i="1" s="1"/>
  <c r="F253" i="1"/>
  <c r="H253" i="1" s="1"/>
  <c r="E253" i="1"/>
  <c r="D253" i="1"/>
  <c r="C253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R252" i="1"/>
  <c r="S252" i="1" s="1"/>
  <c r="Q252" i="1"/>
  <c r="O252" i="1"/>
  <c r="P252" i="1" s="1"/>
  <c r="N252" i="1"/>
  <c r="M252" i="1"/>
  <c r="L252" i="1"/>
  <c r="K252" i="1"/>
  <c r="J252" i="1"/>
  <c r="I252" i="1"/>
  <c r="G252" i="1"/>
  <c r="B252" i="1" s="1"/>
  <c r="F252" i="1"/>
  <c r="A252" i="1" s="1"/>
  <c r="E252" i="1"/>
  <c r="D252" i="1"/>
  <c r="C252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R251" i="1"/>
  <c r="S251" i="1" s="1"/>
  <c r="Q251" i="1"/>
  <c r="O251" i="1"/>
  <c r="P251" i="1" s="1"/>
  <c r="N251" i="1"/>
  <c r="M251" i="1"/>
  <c r="L251" i="1"/>
  <c r="K251" i="1"/>
  <c r="J251" i="1"/>
  <c r="I251" i="1"/>
  <c r="G251" i="1"/>
  <c r="B251" i="1" s="1"/>
  <c r="F251" i="1"/>
  <c r="H251" i="1" s="1"/>
  <c r="E251" i="1"/>
  <c r="D251" i="1"/>
  <c r="C251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R250" i="1"/>
  <c r="S250" i="1" s="1"/>
  <c r="Q250" i="1"/>
  <c r="O250" i="1"/>
  <c r="P250" i="1" s="1"/>
  <c r="N250" i="1"/>
  <c r="M250" i="1"/>
  <c r="L250" i="1"/>
  <c r="K250" i="1"/>
  <c r="J250" i="1"/>
  <c r="I250" i="1"/>
  <c r="G250" i="1"/>
  <c r="B250" i="1" s="1"/>
  <c r="F250" i="1"/>
  <c r="A250" i="1" s="1"/>
  <c r="E250" i="1"/>
  <c r="D250" i="1"/>
  <c r="C250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R249" i="1"/>
  <c r="S249" i="1" s="1"/>
  <c r="Q249" i="1"/>
  <c r="O249" i="1"/>
  <c r="P249" i="1" s="1"/>
  <c r="N249" i="1"/>
  <c r="M249" i="1"/>
  <c r="L249" i="1"/>
  <c r="K249" i="1"/>
  <c r="J249" i="1"/>
  <c r="I249" i="1"/>
  <c r="G249" i="1"/>
  <c r="B249" i="1" s="1"/>
  <c r="F249" i="1"/>
  <c r="A249" i="1" s="1"/>
  <c r="E249" i="1"/>
  <c r="D249" i="1"/>
  <c r="C249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R248" i="1"/>
  <c r="S248" i="1" s="1"/>
  <c r="Q248" i="1"/>
  <c r="O248" i="1"/>
  <c r="P248" i="1" s="1"/>
  <c r="N248" i="1"/>
  <c r="M248" i="1"/>
  <c r="L248" i="1"/>
  <c r="K248" i="1"/>
  <c r="J248" i="1"/>
  <c r="I248" i="1"/>
  <c r="G248" i="1"/>
  <c r="B248" i="1" s="1"/>
  <c r="F248" i="1"/>
  <c r="H248" i="1" s="1"/>
  <c r="E248" i="1"/>
  <c r="D248" i="1"/>
  <c r="C248" i="1"/>
  <c r="A248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R247" i="1"/>
  <c r="S247" i="1" s="1"/>
  <c r="Q247" i="1"/>
  <c r="O247" i="1"/>
  <c r="P247" i="1" s="1"/>
  <c r="N247" i="1"/>
  <c r="M247" i="1"/>
  <c r="L247" i="1"/>
  <c r="K247" i="1"/>
  <c r="J247" i="1"/>
  <c r="I247" i="1"/>
  <c r="G247" i="1"/>
  <c r="B247" i="1" s="1"/>
  <c r="F247" i="1"/>
  <c r="E247" i="1"/>
  <c r="D247" i="1"/>
  <c r="C247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R246" i="1"/>
  <c r="S246" i="1" s="1"/>
  <c r="Q246" i="1"/>
  <c r="O246" i="1"/>
  <c r="P246" i="1" s="1"/>
  <c r="N246" i="1"/>
  <c r="M246" i="1"/>
  <c r="L246" i="1"/>
  <c r="K246" i="1"/>
  <c r="J246" i="1"/>
  <c r="I246" i="1"/>
  <c r="G246" i="1"/>
  <c r="B246" i="1" s="1"/>
  <c r="F246" i="1"/>
  <c r="A246" i="1" s="1"/>
  <c r="E246" i="1"/>
  <c r="D246" i="1"/>
  <c r="C246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R245" i="1"/>
  <c r="S245" i="1" s="1"/>
  <c r="Q245" i="1"/>
  <c r="O245" i="1"/>
  <c r="P245" i="1" s="1"/>
  <c r="N245" i="1"/>
  <c r="M245" i="1"/>
  <c r="L245" i="1"/>
  <c r="K245" i="1"/>
  <c r="J245" i="1"/>
  <c r="I245" i="1"/>
  <c r="G245" i="1"/>
  <c r="B245" i="1" s="1"/>
  <c r="F245" i="1"/>
  <c r="H245" i="1" s="1"/>
  <c r="E245" i="1"/>
  <c r="D245" i="1"/>
  <c r="C245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R244" i="1"/>
  <c r="S244" i="1" s="1"/>
  <c r="Q244" i="1"/>
  <c r="O244" i="1"/>
  <c r="P244" i="1" s="1"/>
  <c r="N244" i="1"/>
  <c r="M244" i="1"/>
  <c r="L244" i="1"/>
  <c r="K244" i="1"/>
  <c r="J244" i="1"/>
  <c r="I244" i="1"/>
  <c r="G244" i="1"/>
  <c r="B244" i="1" s="1"/>
  <c r="F244" i="1"/>
  <c r="A244" i="1" s="1"/>
  <c r="E244" i="1"/>
  <c r="D244" i="1"/>
  <c r="C244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R243" i="1"/>
  <c r="S243" i="1" s="1"/>
  <c r="Q243" i="1"/>
  <c r="O243" i="1"/>
  <c r="P243" i="1" s="1"/>
  <c r="N243" i="1"/>
  <c r="M243" i="1"/>
  <c r="L243" i="1"/>
  <c r="K243" i="1"/>
  <c r="J243" i="1"/>
  <c r="I243" i="1"/>
  <c r="G243" i="1"/>
  <c r="B243" i="1" s="1"/>
  <c r="F243" i="1"/>
  <c r="A243" i="1" s="1"/>
  <c r="E243" i="1"/>
  <c r="D243" i="1"/>
  <c r="C243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R242" i="1"/>
  <c r="S242" i="1" s="1"/>
  <c r="Q242" i="1"/>
  <c r="O242" i="1"/>
  <c r="P242" i="1" s="1"/>
  <c r="N242" i="1"/>
  <c r="M242" i="1"/>
  <c r="L242" i="1"/>
  <c r="K242" i="1"/>
  <c r="J242" i="1"/>
  <c r="I242" i="1"/>
  <c r="G242" i="1"/>
  <c r="B242" i="1" s="1"/>
  <c r="F242" i="1"/>
  <c r="A242" i="1" s="1"/>
  <c r="E242" i="1"/>
  <c r="D242" i="1"/>
  <c r="C242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R241" i="1"/>
  <c r="S241" i="1" s="1"/>
  <c r="Q241" i="1"/>
  <c r="O241" i="1"/>
  <c r="P241" i="1" s="1"/>
  <c r="N241" i="1"/>
  <c r="M241" i="1"/>
  <c r="L241" i="1"/>
  <c r="K241" i="1"/>
  <c r="J241" i="1"/>
  <c r="I241" i="1"/>
  <c r="G241" i="1"/>
  <c r="B241" i="1" s="1"/>
  <c r="F241" i="1"/>
  <c r="A241" i="1" s="1"/>
  <c r="E241" i="1"/>
  <c r="D241" i="1"/>
  <c r="C241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R240" i="1"/>
  <c r="S240" i="1" s="1"/>
  <c r="Q240" i="1"/>
  <c r="O240" i="1"/>
  <c r="P240" i="1" s="1"/>
  <c r="N240" i="1"/>
  <c r="M240" i="1"/>
  <c r="L240" i="1"/>
  <c r="K240" i="1"/>
  <c r="J240" i="1"/>
  <c r="I240" i="1"/>
  <c r="G240" i="1"/>
  <c r="B240" i="1" s="1"/>
  <c r="F240" i="1"/>
  <c r="H240" i="1" s="1"/>
  <c r="E240" i="1"/>
  <c r="D240" i="1"/>
  <c r="C240" i="1"/>
  <c r="A240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R239" i="1"/>
  <c r="S239" i="1" s="1"/>
  <c r="Q239" i="1"/>
  <c r="O239" i="1"/>
  <c r="P239" i="1" s="1"/>
  <c r="N239" i="1"/>
  <c r="M239" i="1"/>
  <c r="L239" i="1"/>
  <c r="K239" i="1"/>
  <c r="J239" i="1"/>
  <c r="I239" i="1"/>
  <c r="G239" i="1"/>
  <c r="B239" i="1" s="1"/>
  <c r="F239" i="1"/>
  <c r="E239" i="1"/>
  <c r="D239" i="1"/>
  <c r="C239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R238" i="1"/>
  <c r="S238" i="1" s="1"/>
  <c r="Q238" i="1"/>
  <c r="O238" i="1"/>
  <c r="P238" i="1" s="1"/>
  <c r="N238" i="1"/>
  <c r="M238" i="1"/>
  <c r="L238" i="1"/>
  <c r="K238" i="1"/>
  <c r="J238" i="1"/>
  <c r="I238" i="1"/>
  <c r="G238" i="1"/>
  <c r="B238" i="1" s="1"/>
  <c r="F238" i="1"/>
  <c r="A238" i="1" s="1"/>
  <c r="E238" i="1"/>
  <c r="D238" i="1"/>
  <c r="C238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R237" i="1"/>
  <c r="S237" i="1" s="1"/>
  <c r="Q237" i="1"/>
  <c r="O237" i="1"/>
  <c r="P237" i="1" s="1"/>
  <c r="N237" i="1"/>
  <c r="M237" i="1"/>
  <c r="L237" i="1"/>
  <c r="K237" i="1"/>
  <c r="J237" i="1"/>
  <c r="I237" i="1"/>
  <c r="G237" i="1"/>
  <c r="B237" i="1" s="1"/>
  <c r="F237" i="1"/>
  <c r="H237" i="1" s="1"/>
  <c r="E237" i="1"/>
  <c r="D237" i="1"/>
  <c r="C237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R236" i="1"/>
  <c r="S236" i="1" s="1"/>
  <c r="Q236" i="1"/>
  <c r="O236" i="1"/>
  <c r="P236" i="1" s="1"/>
  <c r="N236" i="1"/>
  <c r="M236" i="1"/>
  <c r="L236" i="1"/>
  <c r="K236" i="1"/>
  <c r="J236" i="1"/>
  <c r="I236" i="1"/>
  <c r="G236" i="1"/>
  <c r="B236" i="1" s="1"/>
  <c r="F236" i="1"/>
  <c r="A236" i="1" s="1"/>
  <c r="E236" i="1"/>
  <c r="D236" i="1"/>
  <c r="C236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R235" i="1"/>
  <c r="S235" i="1" s="1"/>
  <c r="Q235" i="1"/>
  <c r="O235" i="1"/>
  <c r="P235" i="1" s="1"/>
  <c r="N235" i="1"/>
  <c r="M235" i="1"/>
  <c r="L235" i="1"/>
  <c r="K235" i="1"/>
  <c r="J235" i="1"/>
  <c r="I235" i="1"/>
  <c r="G235" i="1"/>
  <c r="B235" i="1" s="1"/>
  <c r="F235" i="1"/>
  <c r="H235" i="1" s="1"/>
  <c r="E235" i="1"/>
  <c r="D235" i="1"/>
  <c r="C235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R234" i="1"/>
  <c r="S234" i="1" s="1"/>
  <c r="Q234" i="1"/>
  <c r="O234" i="1"/>
  <c r="P234" i="1" s="1"/>
  <c r="N234" i="1"/>
  <c r="M234" i="1"/>
  <c r="L234" i="1"/>
  <c r="K234" i="1"/>
  <c r="J234" i="1"/>
  <c r="I234" i="1"/>
  <c r="G234" i="1"/>
  <c r="B234" i="1" s="1"/>
  <c r="F234" i="1"/>
  <c r="A234" i="1" s="1"/>
  <c r="E234" i="1"/>
  <c r="D234" i="1"/>
  <c r="C234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R233" i="1"/>
  <c r="S233" i="1" s="1"/>
  <c r="Q233" i="1"/>
  <c r="O233" i="1"/>
  <c r="P233" i="1" s="1"/>
  <c r="N233" i="1"/>
  <c r="M233" i="1"/>
  <c r="L233" i="1"/>
  <c r="K233" i="1"/>
  <c r="J233" i="1"/>
  <c r="I233" i="1"/>
  <c r="G233" i="1"/>
  <c r="B233" i="1" s="1"/>
  <c r="F233" i="1"/>
  <c r="A233" i="1" s="1"/>
  <c r="E233" i="1"/>
  <c r="D233" i="1"/>
  <c r="C233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R232" i="1"/>
  <c r="S232" i="1" s="1"/>
  <c r="Q232" i="1"/>
  <c r="O232" i="1"/>
  <c r="P232" i="1" s="1"/>
  <c r="N232" i="1"/>
  <c r="M232" i="1"/>
  <c r="L232" i="1"/>
  <c r="K232" i="1"/>
  <c r="J232" i="1"/>
  <c r="I232" i="1"/>
  <c r="G232" i="1"/>
  <c r="B232" i="1" s="1"/>
  <c r="F232" i="1"/>
  <c r="A232" i="1" s="1"/>
  <c r="E232" i="1"/>
  <c r="D232" i="1"/>
  <c r="C232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R231" i="1"/>
  <c r="S231" i="1" s="1"/>
  <c r="Q231" i="1"/>
  <c r="O231" i="1"/>
  <c r="P231" i="1" s="1"/>
  <c r="N231" i="1"/>
  <c r="M231" i="1"/>
  <c r="L231" i="1"/>
  <c r="K231" i="1"/>
  <c r="J231" i="1"/>
  <c r="I231" i="1"/>
  <c r="G231" i="1"/>
  <c r="B231" i="1" s="1"/>
  <c r="F231" i="1"/>
  <c r="E231" i="1"/>
  <c r="D231" i="1"/>
  <c r="C231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R230" i="1"/>
  <c r="S230" i="1" s="1"/>
  <c r="Q230" i="1"/>
  <c r="O230" i="1"/>
  <c r="P230" i="1" s="1"/>
  <c r="N230" i="1"/>
  <c r="M230" i="1"/>
  <c r="L230" i="1"/>
  <c r="K230" i="1"/>
  <c r="J230" i="1"/>
  <c r="I230" i="1"/>
  <c r="G230" i="1"/>
  <c r="B230" i="1" s="1"/>
  <c r="F230" i="1"/>
  <c r="H230" i="1" s="1"/>
  <c r="E230" i="1"/>
  <c r="D230" i="1"/>
  <c r="C230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T229" i="1"/>
  <c r="R229" i="1"/>
  <c r="S229" i="1" s="1"/>
  <c r="Q229" i="1"/>
  <c r="O229" i="1"/>
  <c r="P229" i="1" s="1"/>
  <c r="N229" i="1"/>
  <c r="M229" i="1"/>
  <c r="L229" i="1"/>
  <c r="K229" i="1"/>
  <c r="J229" i="1"/>
  <c r="I229" i="1"/>
  <c r="G229" i="1"/>
  <c r="B229" i="1" s="1"/>
  <c r="F229" i="1"/>
  <c r="H229" i="1" s="1"/>
  <c r="E229" i="1"/>
  <c r="D229" i="1"/>
  <c r="C229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T228" i="1"/>
  <c r="R228" i="1"/>
  <c r="S228" i="1" s="1"/>
  <c r="Q228" i="1"/>
  <c r="O228" i="1"/>
  <c r="P228" i="1" s="1"/>
  <c r="N228" i="1"/>
  <c r="M228" i="1"/>
  <c r="L228" i="1"/>
  <c r="K228" i="1"/>
  <c r="J228" i="1"/>
  <c r="I228" i="1"/>
  <c r="G228" i="1"/>
  <c r="B228" i="1" s="1"/>
  <c r="F228" i="1"/>
  <c r="E228" i="1"/>
  <c r="D228" i="1"/>
  <c r="C228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T227" i="1"/>
  <c r="R227" i="1"/>
  <c r="S227" i="1" s="1"/>
  <c r="Q227" i="1"/>
  <c r="O227" i="1"/>
  <c r="P227" i="1" s="1"/>
  <c r="N227" i="1"/>
  <c r="M227" i="1"/>
  <c r="L227" i="1"/>
  <c r="K227" i="1"/>
  <c r="J227" i="1"/>
  <c r="I227" i="1"/>
  <c r="G227" i="1"/>
  <c r="B227" i="1" s="1"/>
  <c r="F227" i="1"/>
  <c r="H227" i="1" s="1"/>
  <c r="E227" i="1"/>
  <c r="D227" i="1"/>
  <c r="C227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T226" i="1"/>
  <c r="R226" i="1"/>
  <c r="S226" i="1" s="1"/>
  <c r="Q226" i="1"/>
  <c r="O226" i="1"/>
  <c r="P226" i="1" s="1"/>
  <c r="N226" i="1"/>
  <c r="M226" i="1"/>
  <c r="L226" i="1"/>
  <c r="K226" i="1"/>
  <c r="J226" i="1"/>
  <c r="I226" i="1"/>
  <c r="G226" i="1"/>
  <c r="B226" i="1" s="1"/>
  <c r="F226" i="1"/>
  <c r="A226" i="1" s="1"/>
  <c r="E226" i="1"/>
  <c r="D226" i="1"/>
  <c r="C226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T225" i="1"/>
  <c r="R225" i="1"/>
  <c r="S225" i="1" s="1"/>
  <c r="Q225" i="1"/>
  <c r="O225" i="1"/>
  <c r="P225" i="1" s="1"/>
  <c r="N225" i="1"/>
  <c r="M225" i="1"/>
  <c r="L225" i="1"/>
  <c r="K225" i="1"/>
  <c r="J225" i="1"/>
  <c r="I225" i="1"/>
  <c r="G225" i="1"/>
  <c r="B225" i="1" s="1"/>
  <c r="F225" i="1"/>
  <c r="A225" i="1" s="1"/>
  <c r="E225" i="1"/>
  <c r="D225" i="1"/>
  <c r="C225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T224" i="1"/>
  <c r="R224" i="1"/>
  <c r="S224" i="1" s="1"/>
  <c r="Q224" i="1"/>
  <c r="O224" i="1"/>
  <c r="P224" i="1" s="1"/>
  <c r="N224" i="1"/>
  <c r="M224" i="1"/>
  <c r="L224" i="1"/>
  <c r="K224" i="1"/>
  <c r="J224" i="1"/>
  <c r="I224" i="1"/>
  <c r="G224" i="1"/>
  <c r="B224" i="1" s="1"/>
  <c r="F224" i="1"/>
  <c r="H224" i="1" s="1"/>
  <c r="E224" i="1"/>
  <c r="D224" i="1"/>
  <c r="C224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T223" i="1"/>
  <c r="R223" i="1"/>
  <c r="S223" i="1" s="1"/>
  <c r="Q223" i="1"/>
  <c r="O223" i="1"/>
  <c r="P223" i="1" s="1"/>
  <c r="N223" i="1"/>
  <c r="M223" i="1"/>
  <c r="L223" i="1"/>
  <c r="K223" i="1"/>
  <c r="J223" i="1"/>
  <c r="I223" i="1"/>
  <c r="G223" i="1"/>
  <c r="B223" i="1" s="1"/>
  <c r="F223" i="1"/>
  <c r="A223" i="1" s="1"/>
  <c r="E223" i="1"/>
  <c r="D223" i="1"/>
  <c r="C223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T222" i="1"/>
  <c r="R222" i="1"/>
  <c r="S222" i="1" s="1"/>
  <c r="Q222" i="1"/>
  <c r="O222" i="1"/>
  <c r="P222" i="1" s="1"/>
  <c r="N222" i="1"/>
  <c r="M222" i="1"/>
  <c r="L222" i="1"/>
  <c r="K222" i="1"/>
  <c r="J222" i="1"/>
  <c r="I222" i="1"/>
  <c r="G222" i="1"/>
  <c r="B222" i="1" s="1"/>
  <c r="F222" i="1"/>
  <c r="H222" i="1" s="1"/>
  <c r="E222" i="1"/>
  <c r="D222" i="1"/>
  <c r="C222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T221" i="1"/>
  <c r="R221" i="1"/>
  <c r="S221" i="1" s="1"/>
  <c r="Q221" i="1"/>
  <c r="O221" i="1"/>
  <c r="P221" i="1" s="1"/>
  <c r="N221" i="1"/>
  <c r="M221" i="1"/>
  <c r="L221" i="1"/>
  <c r="K221" i="1"/>
  <c r="J221" i="1"/>
  <c r="I221" i="1"/>
  <c r="G221" i="1"/>
  <c r="B221" i="1" s="1"/>
  <c r="F221" i="1"/>
  <c r="H221" i="1" s="1"/>
  <c r="E221" i="1"/>
  <c r="D221" i="1"/>
  <c r="C221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T220" i="1"/>
  <c r="R220" i="1"/>
  <c r="S220" i="1" s="1"/>
  <c r="Q220" i="1"/>
  <c r="O220" i="1"/>
  <c r="P220" i="1" s="1"/>
  <c r="N220" i="1"/>
  <c r="M220" i="1"/>
  <c r="L220" i="1"/>
  <c r="K220" i="1"/>
  <c r="J220" i="1"/>
  <c r="I220" i="1"/>
  <c r="G220" i="1"/>
  <c r="B220" i="1" s="1"/>
  <c r="F220" i="1"/>
  <c r="A220" i="1" s="1"/>
  <c r="E220" i="1"/>
  <c r="D220" i="1"/>
  <c r="C220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T219" i="1"/>
  <c r="R219" i="1"/>
  <c r="S219" i="1" s="1"/>
  <c r="Q219" i="1"/>
  <c r="O219" i="1"/>
  <c r="P219" i="1" s="1"/>
  <c r="N219" i="1"/>
  <c r="M219" i="1"/>
  <c r="L219" i="1"/>
  <c r="K219" i="1"/>
  <c r="J219" i="1"/>
  <c r="I219" i="1"/>
  <c r="G219" i="1"/>
  <c r="B219" i="1" s="1"/>
  <c r="F219" i="1"/>
  <c r="A219" i="1" s="1"/>
  <c r="E219" i="1"/>
  <c r="D219" i="1"/>
  <c r="C219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T218" i="1"/>
  <c r="R218" i="1"/>
  <c r="S218" i="1" s="1"/>
  <c r="Q218" i="1"/>
  <c r="O218" i="1"/>
  <c r="P218" i="1" s="1"/>
  <c r="N218" i="1"/>
  <c r="M218" i="1"/>
  <c r="L218" i="1"/>
  <c r="K218" i="1"/>
  <c r="J218" i="1"/>
  <c r="I218" i="1"/>
  <c r="G218" i="1"/>
  <c r="B218" i="1" s="1"/>
  <c r="F218" i="1"/>
  <c r="A218" i="1" s="1"/>
  <c r="E218" i="1"/>
  <c r="D218" i="1"/>
  <c r="C218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T217" i="1"/>
  <c r="R217" i="1"/>
  <c r="S217" i="1" s="1"/>
  <c r="Q217" i="1"/>
  <c r="O217" i="1"/>
  <c r="P217" i="1" s="1"/>
  <c r="N217" i="1"/>
  <c r="M217" i="1"/>
  <c r="L217" i="1"/>
  <c r="K217" i="1"/>
  <c r="J217" i="1"/>
  <c r="I217" i="1"/>
  <c r="G217" i="1"/>
  <c r="B217" i="1" s="1"/>
  <c r="F217" i="1"/>
  <c r="A217" i="1" s="1"/>
  <c r="E217" i="1"/>
  <c r="D217" i="1"/>
  <c r="C217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T216" i="1"/>
  <c r="R216" i="1"/>
  <c r="S216" i="1" s="1"/>
  <c r="Q216" i="1"/>
  <c r="O216" i="1"/>
  <c r="P216" i="1" s="1"/>
  <c r="N216" i="1"/>
  <c r="M216" i="1"/>
  <c r="L216" i="1"/>
  <c r="K216" i="1"/>
  <c r="J216" i="1"/>
  <c r="I216" i="1"/>
  <c r="G216" i="1"/>
  <c r="B216" i="1" s="1"/>
  <c r="F216" i="1"/>
  <c r="H216" i="1" s="1"/>
  <c r="E216" i="1"/>
  <c r="D216" i="1"/>
  <c r="C216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T215" i="1"/>
  <c r="R215" i="1"/>
  <c r="S215" i="1" s="1"/>
  <c r="Q215" i="1"/>
  <c r="O215" i="1"/>
  <c r="P215" i="1" s="1"/>
  <c r="N215" i="1"/>
  <c r="M215" i="1"/>
  <c r="L215" i="1"/>
  <c r="K215" i="1"/>
  <c r="J215" i="1"/>
  <c r="I215" i="1"/>
  <c r="G215" i="1"/>
  <c r="B215" i="1" s="1"/>
  <c r="F215" i="1"/>
  <c r="A215" i="1" s="1"/>
  <c r="E215" i="1"/>
  <c r="D215" i="1"/>
  <c r="C215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T214" i="1"/>
  <c r="R214" i="1"/>
  <c r="S214" i="1" s="1"/>
  <c r="Q214" i="1"/>
  <c r="O214" i="1"/>
  <c r="P214" i="1" s="1"/>
  <c r="N214" i="1"/>
  <c r="M214" i="1"/>
  <c r="L214" i="1"/>
  <c r="K214" i="1"/>
  <c r="J214" i="1"/>
  <c r="I214" i="1"/>
  <c r="G214" i="1"/>
  <c r="B214" i="1" s="1"/>
  <c r="F214" i="1"/>
  <c r="H214" i="1" s="1"/>
  <c r="E214" i="1"/>
  <c r="D214" i="1"/>
  <c r="C214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T213" i="1"/>
  <c r="R213" i="1"/>
  <c r="S213" i="1" s="1"/>
  <c r="Q213" i="1"/>
  <c r="O213" i="1"/>
  <c r="P213" i="1" s="1"/>
  <c r="N213" i="1"/>
  <c r="M213" i="1"/>
  <c r="L213" i="1"/>
  <c r="K213" i="1"/>
  <c r="J213" i="1"/>
  <c r="I213" i="1"/>
  <c r="G213" i="1"/>
  <c r="B213" i="1" s="1"/>
  <c r="F213" i="1"/>
  <c r="H213" i="1" s="1"/>
  <c r="E213" i="1"/>
  <c r="D213" i="1"/>
  <c r="C213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T212" i="1"/>
  <c r="R212" i="1"/>
  <c r="S212" i="1" s="1"/>
  <c r="Q212" i="1"/>
  <c r="O212" i="1"/>
  <c r="P212" i="1" s="1"/>
  <c r="N212" i="1"/>
  <c r="M212" i="1"/>
  <c r="L212" i="1"/>
  <c r="K212" i="1"/>
  <c r="J212" i="1"/>
  <c r="I212" i="1"/>
  <c r="G212" i="1"/>
  <c r="B212" i="1" s="1"/>
  <c r="F212" i="1"/>
  <c r="H212" i="1" s="1"/>
  <c r="E212" i="1"/>
  <c r="D212" i="1"/>
  <c r="C212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T211" i="1"/>
  <c r="R211" i="1"/>
  <c r="S211" i="1" s="1"/>
  <c r="Q211" i="1"/>
  <c r="O211" i="1"/>
  <c r="P211" i="1" s="1"/>
  <c r="N211" i="1"/>
  <c r="M211" i="1"/>
  <c r="L211" i="1"/>
  <c r="K211" i="1"/>
  <c r="J211" i="1"/>
  <c r="I211" i="1"/>
  <c r="G211" i="1"/>
  <c r="B211" i="1" s="1"/>
  <c r="F211" i="1"/>
  <c r="A211" i="1" s="1"/>
  <c r="E211" i="1"/>
  <c r="D211" i="1"/>
  <c r="C211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T210" i="1"/>
  <c r="R210" i="1"/>
  <c r="S210" i="1" s="1"/>
  <c r="Q210" i="1"/>
  <c r="O210" i="1"/>
  <c r="P210" i="1" s="1"/>
  <c r="N210" i="1"/>
  <c r="M210" i="1"/>
  <c r="L210" i="1"/>
  <c r="K210" i="1"/>
  <c r="J210" i="1"/>
  <c r="I210" i="1"/>
  <c r="G210" i="1"/>
  <c r="B210" i="1" s="1"/>
  <c r="F210" i="1"/>
  <c r="A210" i="1" s="1"/>
  <c r="E210" i="1"/>
  <c r="D210" i="1"/>
  <c r="C210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T209" i="1"/>
  <c r="R209" i="1"/>
  <c r="S209" i="1" s="1"/>
  <c r="Q209" i="1"/>
  <c r="O209" i="1"/>
  <c r="P209" i="1" s="1"/>
  <c r="N209" i="1"/>
  <c r="M209" i="1"/>
  <c r="L209" i="1"/>
  <c r="K209" i="1"/>
  <c r="J209" i="1"/>
  <c r="I209" i="1"/>
  <c r="G209" i="1"/>
  <c r="B209" i="1" s="1"/>
  <c r="F209" i="1"/>
  <c r="H209" i="1" s="1"/>
  <c r="E209" i="1"/>
  <c r="D209" i="1"/>
  <c r="C209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T208" i="1"/>
  <c r="R208" i="1"/>
  <c r="S208" i="1" s="1"/>
  <c r="Q208" i="1"/>
  <c r="O208" i="1"/>
  <c r="P208" i="1" s="1"/>
  <c r="N208" i="1"/>
  <c r="M208" i="1"/>
  <c r="L208" i="1"/>
  <c r="K208" i="1"/>
  <c r="J208" i="1"/>
  <c r="I208" i="1"/>
  <c r="G208" i="1"/>
  <c r="B208" i="1" s="1"/>
  <c r="F208" i="1"/>
  <c r="E208" i="1"/>
  <c r="D208" i="1"/>
  <c r="C208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T207" i="1"/>
  <c r="R207" i="1"/>
  <c r="S207" i="1" s="1"/>
  <c r="Q207" i="1"/>
  <c r="O207" i="1"/>
  <c r="P207" i="1" s="1"/>
  <c r="N207" i="1"/>
  <c r="M207" i="1"/>
  <c r="L207" i="1"/>
  <c r="K207" i="1"/>
  <c r="J207" i="1"/>
  <c r="I207" i="1"/>
  <c r="G207" i="1"/>
  <c r="B207" i="1" s="1"/>
  <c r="F207" i="1"/>
  <c r="E207" i="1"/>
  <c r="D207" i="1"/>
  <c r="C207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T206" i="1"/>
  <c r="R206" i="1"/>
  <c r="S206" i="1" s="1"/>
  <c r="Q206" i="1"/>
  <c r="O206" i="1"/>
  <c r="P206" i="1" s="1"/>
  <c r="N206" i="1"/>
  <c r="M206" i="1"/>
  <c r="L206" i="1"/>
  <c r="K206" i="1"/>
  <c r="J206" i="1"/>
  <c r="I206" i="1"/>
  <c r="G206" i="1"/>
  <c r="B206" i="1" s="1"/>
  <c r="F206" i="1"/>
  <c r="H206" i="1" s="1"/>
  <c r="E206" i="1"/>
  <c r="D206" i="1"/>
  <c r="C206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T205" i="1"/>
  <c r="R205" i="1"/>
  <c r="S205" i="1" s="1"/>
  <c r="Q205" i="1"/>
  <c r="O205" i="1"/>
  <c r="P205" i="1" s="1"/>
  <c r="N205" i="1"/>
  <c r="M205" i="1"/>
  <c r="L205" i="1"/>
  <c r="K205" i="1"/>
  <c r="J205" i="1"/>
  <c r="I205" i="1"/>
  <c r="G205" i="1"/>
  <c r="B205" i="1" s="1"/>
  <c r="F205" i="1"/>
  <c r="H205" i="1" s="1"/>
  <c r="E205" i="1"/>
  <c r="D205" i="1"/>
  <c r="C205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T204" i="1"/>
  <c r="R204" i="1"/>
  <c r="S204" i="1" s="1"/>
  <c r="Q204" i="1"/>
  <c r="O204" i="1"/>
  <c r="P204" i="1" s="1"/>
  <c r="N204" i="1"/>
  <c r="M204" i="1"/>
  <c r="L204" i="1"/>
  <c r="K204" i="1"/>
  <c r="J204" i="1"/>
  <c r="I204" i="1"/>
  <c r="G204" i="1"/>
  <c r="B204" i="1" s="1"/>
  <c r="F204" i="1"/>
  <c r="H204" i="1" s="1"/>
  <c r="E204" i="1"/>
  <c r="D204" i="1"/>
  <c r="C204" i="1"/>
  <c r="A204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T203" i="1"/>
  <c r="R203" i="1"/>
  <c r="S203" i="1" s="1"/>
  <c r="Q203" i="1"/>
  <c r="O203" i="1"/>
  <c r="P203" i="1" s="1"/>
  <c r="N203" i="1"/>
  <c r="M203" i="1"/>
  <c r="L203" i="1"/>
  <c r="K203" i="1"/>
  <c r="J203" i="1"/>
  <c r="I203" i="1"/>
  <c r="G203" i="1"/>
  <c r="B203" i="1" s="1"/>
  <c r="F203" i="1"/>
  <c r="H203" i="1" s="1"/>
  <c r="E203" i="1"/>
  <c r="D203" i="1"/>
  <c r="C203" i="1"/>
  <c r="A203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T202" i="1"/>
  <c r="R202" i="1"/>
  <c r="S202" i="1" s="1"/>
  <c r="Q202" i="1"/>
  <c r="O202" i="1"/>
  <c r="P202" i="1" s="1"/>
  <c r="N202" i="1"/>
  <c r="M202" i="1"/>
  <c r="L202" i="1"/>
  <c r="K202" i="1"/>
  <c r="J202" i="1"/>
  <c r="I202" i="1"/>
  <c r="G202" i="1"/>
  <c r="B202" i="1" s="1"/>
  <c r="F202" i="1"/>
  <c r="A202" i="1" s="1"/>
  <c r="E202" i="1"/>
  <c r="D202" i="1"/>
  <c r="C202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T201" i="1"/>
  <c r="R201" i="1"/>
  <c r="S201" i="1" s="1"/>
  <c r="Q201" i="1"/>
  <c r="O201" i="1"/>
  <c r="P201" i="1" s="1"/>
  <c r="N201" i="1"/>
  <c r="M201" i="1"/>
  <c r="L201" i="1"/>
  <c r="K201" i="1"/>
  <c r="J201" i="1"/>
  <c r="I201" i="1"/>
  <c r="G201" i="1"/>
  <c r="B201" i="1" s="1"/>
  <c r="F201" i="1"/>
  <c r="H201" i="1" s="1"/>
  <c r="E201" i="1"/>
  <c r="D201" i="1"/>
  <c r="C201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T200" i="1"/>
  <c r="R200" i="1"/>
  <c r="S200" i="1" s="1"/>
  <c r="Q200" i="1"/>
  <c r="O200" i="1"/>
  <c r="P200" i="1" s="1"/>
  <c r="N200" i="1"/>
  <c r="M200" i="1"/>
  <c r="L200" i="1"/>
  <c r="K200" i="1"/>
  <c r="J200" i="1"/>
  <c r="I200" i="1"/>
  <c r="G200" i="1"/>
  <c r="B200" i="1" s="1"/>
  <c r="F200" i="1"/>
  <c r="A200" i="1" s="1"/>
  <c r="E200" i="1"/>
  <c r="D200" i="1"/>
  <c r="C200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T199" i="1"/>
  <c r="R199" i="1"/>
  <c r="S199" i="1" s="1"/>
  <c r="Q199" i="1"/>
  <c r="O199" i="1"/>
  <c r="P199" i="1" s="1"/>
  <c r="N199" i="1"/>
  <c r="M199" i="1"/>
  <c r="L199" i="1"/>
  <c r="K199" i="1"/>
  <c r="J199" i="1"/>
  <c r="I199" i="1"/>
  <c r="G199" i="1"/>
  <c r="B199" i="1" s="1"/>
  <c r="F199" i="1"/>
  <c r="A199" i="1" s="1"/>
  <c r="E199" i="1"/>
  <c r="D199" i="1"/>
  <c r="C199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T198" i="1"/>
  <c r="R198" i="1"/>
  <c r="S198" i="1" s="1"/>
  <c r="Q198" i="1"/>
  <c r="O198" i="1"/>
  <c r="P198" i="1" s="1"/>
  <c r="N198" i="1"/>
  <c r="M198" i="1"/>
  <c r="L198" i="1"/>
  <c r="K198" i="1"/>
  <c r="J198" i="1"/>
  <c r="I198" i="1"/>
  <c r="G198" i="1"/>
  <c r="B198" i="1" s="1"/>
  <c r="F198" i="1"/>
  <c r="H198" i="1" s="1"/>
  <c r="E198" i="1"/>
  <c r="D198" i="1"/>
  <c r="C198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T197" i="1"/>
  <c r="R197" i="1"/>
  <c r="S197" i="1" s="1"/>
  <c r="Q197" i="1"/>
  <c r="O197" i="1"/>
  <c r="P197" i="1" s="1"/>
  <c r="N197" i="1"/>
  <c r="M197" i="1"/>
  <c r="L197" i="1"/>
  <c r="K197" i="1"/>
  <c r="J197" i="1"/>
  <c r="I197" i="1"/>
  <c r="G197" i="1"/>
  <c r="B197" i="1" s="1"/>
  <c r="F197" i="1"/>
  <c r="H197" i="1" s="1"/>
  <c r="E197" i="1"/>
  <c r="D197" i="1"/>
  <c r="C197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T196" i="1"/>
  <c r="R196" i="1"/>
  <c r="S196" i="1" s="1"/>
  <c r="Q196" i="1"/>
  <c r="O196" i="1"/>
  <c r="P196" i="1" s="1"/>
  <c r="N196" i="1"/>
  <c r="M196" i="1"/>
  <c r="L196" i="1"/>
  <c r="K196" i="1"/>
  <c r="J196" i="1"/>
  <c r="I196" i="1"/>
  <c r="G196" i="1"/>
  <c r="B196" i="1" s="1"/>
  <c r="F196" i="1"/>
  <c r="A196" i="1" s="1"/>
  <c r="E196" i="1"/>
  <c r="D196" i="1"/>
  <c r="C196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T195" i="1"/>
  <c r="R195" i="1"/>
  <c r="S195" i="1" s="1"/>
  <c r="Q195" i="1"/>
  <c r="O195" i="1"/>
  <c r="P195" i="1" s="1"/>
  <c r="N195" i="1"/>
  <c r="M195" i="1"/>
  <c r="L195" i="1"/>
  <c r="K195" i="1"/>
  <c r="J195" i="1"/>
  <c r="I195" i="1"/>
  <c r="G195" i="1"/>
  <c r="B195" i="1" s="1"/>
  <c r="F195" i="1"/>
  <c r="E195" i="1"/>
  <c r="D195" i="1"/>
  <c r="C195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T194" i="1"/>
  <c r="R194" i="1"/>
  <c r="S194" i="1" s="1"/>
  <c r="Q194" i="1"/>
  <c r="O194" i="1"/>
  <c r="P194" i="1" s="1"/>
  <c r="N194" i="1"/>
  <c r="M194" i="1"/>
  <c r="L194" i="1"/>
  <c r="K194" i="1"/>
  <c r="J194" i="1"/>
  <c r="I194" i="1"/>
  <c r="G194" i="1"/>
  <c r="B194" i="1" s="1"/>
  <c r="F194" i="1"/>
  <c r="A194" i="1" s="1"/>
  <c r="E194" i="1"/>
  <c r="D194" i="1"/>
  <c r="C194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T193" i="1"/>
  <c r="R193" i="1"/>
  <c r="S193" i="1" s="1"/>
  <c r="Q193" i="1"/>
  <c r="O193" i="1"/>
  <c r="P193" i="1" s="1"/>
  <c r="N193" i="1"/>
  <c r="M193" i="1"/>
  <c r="L193" i="1"/>
  <c r="K193" i="1"/>
  <c r="J193" i="1"/>
  <c r="I193" i="1"/>
  <c r="G193" i="1"/>
  <c r="B193" i="1" s="1"/>
  <c r="F193" i="1"/>
  <c r="H193" i="1" s="1"/>
  <c r="E193" i="1"/>
  <c r="D193" i="1"/>
  <c r="C193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T192" i="1"/>
  <c r="R192" i="1"/>
  <c r="S192" i="1" s="1"/>
  <c r="Q192" i="1"/>
  <c r="O192" i="1"/>
  <c r="P192" i="1" s="1"/>
  <c r="N192" i="1"/>
  <c r="M192" i="1"/>
  <c r="L192" i="1"/>
  <c r="K192" i="1"/>
  <c r="J192" i="1"/>
  <c r="I192" i="1"/>
  <c r="G192" i="1"/>
  <c r="B192" i="1" s="1"/>
  <c r="F192" i="1"/>
  <c r="E192" i="1"/>
  <c r="D192" i="1"/>
  <c r="C192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T191" i="1"/>
  <c r="R191" i="1"/>
  <c r="S191" i="1" s="1"/>
  <c r="Q191" i="1"/>
  <c r="O191" i="1"/>
  <c r="P191" i="1" s="1"/>
  <c r="N191" i="1"/>
  <c r="M191" i="1"/>
  <c r="L191" i="1"/>
  <c r="K191" i="1"/>
  <c r="J191" i="1"/>
  <c r="I191" i="1"/>
  <c r="G191" i="1"/>
  <c r="B191" i="1" s="1"/>
  <c r="F191" i="1"/>
  <c r="E191" i="1"/>
  <c r="D191" i="1"/>
  <c r="C191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T190" i="1"/>
  <c r="R190" i="1"/>
  <c r="S190" i="1" s="1"/>
  <c r="Q190" i="1"/>
  <c r="O190" i="1"/>
  <c r="P190" i="1" s="1"/>
  <c r="N190" i="1"/>
  <c r="M190" i="1"/>
  <c r="L190" i="1"/>
  <c r="K190" i="1"/>
  <c r="J190" i="1"/>
  <c r="I190" i="1"/>
  <c r="G190" i="1"/>
  <c r="B190" i="1" s="1"/>
  <c r="F190" i="1"/>
  <c r="H190" i="1" s="1"/>
  <c r="E190" i="1"/>
  <c r="D190" i="1"/>
  <c r="C190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T189" i="1"/>
  <c r="R189" i="1"/>
  <c r="S189" i="1" s="1"/>
  <c r="Q189" i="1"/>
  <c r="O189" i="1"/>
  <c r="P189" i="1" s="1"/>
  <c r="N189" i="1"/>
  <c r="M189" i="1"/>
  <c r="L189" i="1"/>
  <c r="K189" i="1"/>
  <c r="J189" i="1"/>
  <c r="I189" i="1"/>
  <c r="G189" i="1"/>
  <c r="B189" i="1" s="1"/>
  <c r="F189" i="1"/>
  <c r="H189" i="1" s="1"/>
  <c r="E189" i="1"/>
  <c r="D189" i="1"/>
  <c r="C189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T188" i="1"/>
  <c r="R188" i="1"/>
  <c r="S188" i="1" s="1"/>
  <c r="Q188" i="1"/>
  <c r="O188" i="1"/>
  <c r="P188" i="1" s="1"/>
  <c r="N188" i="1"/>
  <c r="M188" i="1"/>
  <c r="L188" i="1"/>
  <c r="K188" i="1"/>
  <c r="J188" i="1"/>
  <c r="I188" i="1"/>
  <c r="G188" i="1"/>
  <c r="B188" i="1" s="1"/>
  <c r="F188" i="1"/>
  <c r="H188" i="1" s="1"/>
  <c r="E188" i="1"/>
  <c r="D188" i="1"/>
  <c r="C188" i="1"/>
  <c r="A188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T187" i="1"/>
  <c r="R187" i="1"/>
  <c r="S187" i="1" s="1"/>
  <c r="Q187" i="1"/>
  <c r="O187" i="1"/>
  <c r="P187" i="1" s="1"/>
  <c r="N187" i="1"/>
  <c r="M187" i="1"/>
  <c r="L187" i="1"/>
  <c r="K187" i="1"/>
  <c r="J187" i="1"/>
  <c r="I187" i="1"/>
  <c r="G187" i="1"/>
  <c r="B187" i="1" s="1"/>
  <c r="F187" i="1"/>
  <c r="H187" i="1" s="1"/>
  <c r="E187" i="1"/>
  <c r="D187" i="1"/>
  <c r="C187" i="1"/>
  <c r="A187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T186" i="1"/>
  <c r="R186" i="1"/>
  <c r="S186" i="1" s="1"/>
  <c r="Q186" i="1"/>
  <c r="O186" i="1"/>
  <c r="P186" i="1" s="1"/>
  <c r="N186" i="1"/>
  <c r="M186" i="1"/>
  <c r="L186" i="1"/>
  <c r="K186" i="1"/>
  <c r="J186" i="1"/>
  <c r="I186" i="1"/>
  <c r="G186" i="1"/>
  <c r="B186" i="1" s="1"/>
  <c r="F186" i="1"/>
  <c r="A186" i="1" s="1"/>
  <c r="E186" i="1"/>
  <c r="D186" i="1"/>
  <c r="C186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T185" i="1"/>
  <c r="R185" i="1"/>
  <c r="S185" i="1" s="1"/>
  <c r="Q185" i="1"/>
  <c r="O185" i="1"/>
  <c r="P185" i="1" s="1"/>
  <c r="N185" i="1"/>
  <c r="M185" i="1"/>
  <c r="L185" i="1"/>
  <c r="K185" i="1"/>
  <c r="J185" i="1"/>
  <c r="I185" i="1"/>
  <c r="G185" i="1"/>
  <c r="B185" i="1" s="1"/>
  <c r="F185" i="1"/>
  <c r="H185" i="1" s="1"/>
  <c r="E185" i="1"/>
  <c r="D185" i="1"/>
  <c r="C185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T184" i="1"/>
  <c r="R184" i="1"/>
  <c r="S184" i="1" s="1"/>
  <c r="Q184" i="1"/>
  <c r="O184" i="1"/>
  <c r="P184" i="1" s="1"/>
  <c r="N184" i="1"/>
  <c r="M184" i="1"/>
  <c r="L184" i="1"/>
  <c r="K184" i="1"/>
  <c r="J184" i="1"/>
  <c r="I184" i="1"/>
  <c r="G184" i="1"/>
  <c r="B184" i="1" s="1"/>
  <c r="F184" i="1"/>
  <c r="A184" i="1" s="1"/>
  <c r="E184" i="1"/>
  <c r="D184" i="1"/>
  <c r="C184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T183" i="1"/>
  <c r="R183" i="1"/>
  <c r="S183" i="1" s="1"/>
  <c r="Q183" i="1"/>
  <c r="O183" i="1"/>
  <c r="P183" i="1" s="1"/>
  <c r="N183" i="1"/>
  <c r="M183" i="1"/>
  <c r="L183" i="1"/>
  <c r="K183" i="1"/>
  <c r="J183" i="1"/>
  <c r="I183" i="1"/>
  <c r="G183" i="1"/>
  <c r="B183" i="1" s="1"/>
  <c r="F183" i="1"/>
  <c r="A183" i="1" s="1"/>
  <c r="E183" i="1"/>
  <c r="D183" i="1"/>
  <c r="C183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T182" i="1"/>
  <c r="R182" i="1"/>
  <c r="S182" i="1" s="1"/>
  <c r="Q182" i="1"/>
  <c r="O182" i="1"/>
  <c r="P182" i="1" s="1"/>
  <c r="N182" i="1"/>
  <c r="M182" i="1"/>
  <c r="L182" i="1"/>
  <c r="K182" i="1"/>
  <c r="J182" i="1"/>
  <c r="I182" i="1"/>
  <c r="G182" i="1"/>
  <c r="B182" i="1" s="1"/>
  <c r="F182" i="1"/>
  <c r="H182" i="1" s="1"/>
  <c r="E182" i="1"/>
  <c r="D182" i="1"/>
  <c r="C182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T181" i="1"/>
  <c r="R181" i="1"/>
  <c r="S181" i="1" s="1"/>
  <c r="Q181" i="1"/>
  <c r="O181" i="1"/>
  <c r="P181" i="1" s="1"/>
  <c r="N181" i="1"/>
  <c r="M181" i="1"/>
  <c r="L181" i="1"/>
  <c r="K181" i="1"/>
  <c r="J181" i="1"/>
  <c r="I181" i="1"/>
  <c r="G181" i="1"/>
  <c r="B181" i="1" s="1"/>
  <c r="F181" i="1"/>
  <c r="E181" i="1"/>
  <c r="D181" i="1"/>
  <c r="C181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T180" i="1"/>
  <c r="R180" i="1"/>
  <c r="S180" i="1" s="1"/>
  <c r="Q180" i="1"/>
  <c r="O180" i="1"/>
  <c r="P180" i="1" s="1"/>
  <c r="N180" i="1"/>
  <c r="M180" i="1"/>
  <c r="L180" i="1"/>
  <c r="K180" i="1"/>
  <c r="J180" i="1"/>
  <c r="I180" i="1"/>
  <c r="G180" i="1"/>
  <c r="B180" i="1" s="1"/>
  <c r="F180" i="1"/>
  <c r="A180" i="1" s="1"/>
  <c r="E180" i="1"/>
  <c r="D180" i="1"/>
  <c r="C180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T179" i="1"/>
  <c r="R179" i="1"/>
  <c r="S179" i="1" s="1"/>
  <c r="Q179" i="1"/>
  <c r="O179" i="1"/>
  <c r="P179" i="1" s="1"/>
  <c r="N179" i="1"/>
  <c r="M179" i="1"/>
  <c r="L179" i="1"/>
  <c r="K179" i="1"/>
  <c r="J179" i="1"/>
  <c r="I179" i="1"/>
  <c r="G179" i="1"/>
  <c r="B179" i="1" s="1"/>
  <c r="F179" i="1"/>
  <c r="E179" i="1"/>
  <c r="D179" i="1"/>
  <c r="C179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T178" i="1"/>
  <c r="R178" i="1"/>
  <c r="S178" i="1" s="1"/>
  <c r="Q178" i="1"/>
  <c r="O178" i="1"/>
  <c r="P178" i="1" s="1"/>
  <c r="N178" i="1"/>
  <c r="M178" i="1"/>
  <c r="L178" i="1"/>
  <c r="K178" i="1"/>
  <c r="J178" i="1"/>
  <c r="I178" i="1"/>
  <c r="G178" i="1"/>
  <c r="B178" i="1" s="1"/>
  <c r="F178" i="1"/>
  <c r="A178" i="1" s="1"/>
  <c r="E178" i="1"/>
  <c r="D178" i="1"/>
  <c r="C178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T177" i="1"/>
  <c r="R177" i="1"/>
  <c r="S177" i="1" s="1"/>
  <c r="Q177" i="1"/>
  <c r="O177" i="1"/>
  <c r="P177" i="1" s="1"/>
  <c r="N177" i="1"/>
  <c r="M177" i="1"/>
  <c r="L177" i="1"/>
  <c r="K177" i="1"/>
  <c r="J177" i="1"/>
  <c r="I177" i="1"/>
  <c r="G177" i="1"/>
  <c r="B177" i="1" s="1"/>
  <c r="F177" i="1"/>
  <c r="H177" i="1" s="1"/>
  <c r="E177" i="1"/>
  <c r="D177" i="1"/>
  <c r="C177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T176" i="1"/>
  <c r="R176" i="1"/>
  <c r="S176" i="1" s="1"/>
  <c r="Q176" i="1"/>
  <c r="O176" i="1"/>
  <c r="P176" i="1" s="1"/>
  <c r="N176" i="1"/>
  <c r="M176" i="1"/>
  <c r="L176" i="1"/>
  <c r="K176" i="1"/>
  <c r="J176" i="1"/>
  <c r="I176" i="1"/>
  <c r="G176" i="1"/>
  <c r="B176" i="1" s="1"/>
  <c r="F176" i="1"/>
  <c r="A176" i="1" s="1"/>
  <c r="E176" i="1"/>
  <c r="D176" i="1"/>
  <c r="C176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T175" i="1"/>
  <c r="R175" i="1"/>
  <c r="S175" i="1" s="1"/>
  <c r="Q175" i="1"/>
  <c r="O175" i="1"/>
  <c r="P175" i="1" s="1"/>
  <c r="N175" i="1"/>
  <c r="M175" i="1"/>
  <c r="L175" i="1"/>
  <c r="K175" i="1"/>
  <c r="J175" i="1"/>
  <c r="I175" i="1"/>
  <c r="G175" i="1"/>
  <c r="B175" i="1" s="1"/>
  <c r="F175" i="1"/>
  <c r="E175" i="1"/>
  <c r="D175" i="1"/>
  <c r="C175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T174" i="1"/>
  <c r="R174" i="1"/>
  <c r="S174" i="1" s="1"/>
  <c r="Q174" i="1"/>
  <c r="O174" i="1"/>
  <c r="P174" i="1" s="1"/>
  <c r="N174" i="1"/>
  <c r="M174" i="1"/>
  <c r="L174" i="1"/>
  <c r="K174" i="1"/>
  <c r="J174" i="1"/>
  <c r="I174" i="1"/>
  <c r="G174" i="1"/>
  <c r="B174" i="1" s="1"/>
  <c r="F174" i="1"/>
  <c r="H174" i="1" s="1"/>
  <c r="E174" i="1"/>
  <c r="D174" i="1"/>
  <c r="C174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T173" i="1"/>
  <c r="R173" i="1"/>
  <c r="S173" i="1" s="1"/>
  <c r="Q173" i="1"/>
  <c r="O173" i="1"/>
  <c r="P173" i="1" s="1"/>
  <c r="N173" i="1"/>
  <c r="M173" i="1"/>
  <c r="L173" i="1"/>
  <c r="K173" i="1"/>
  <c r="J173" i="1"/>
  <c r="I173" i="1"/>
  <c r="G173" i="1"/>
  <c r="B173" i="1" s="1"/>
  <c r="F173" i="1"/>
  <c r="H173" i="1" s="1"/>
  <c r="E173" i="1"/>
  <c r="D173" i="1"/>
  <c r="C173" i="1"/>
  <c r="A173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T172" i="1"/>
  <c r="R172" i="1"/>
  <c r="S172" i="1" s="1"/>
  <c r="Q172" i="1"/>
  <c r="O172" i="1"/>
  <c r="P172" i="1" s="1"/>
  <c r="N172" i="1"/>
  <c r="M172" i="1"/>
  <c r="L172" i="1"/>
  <c r="K172" i="1"/>
  <c r="J172" i="1"/>
  <c r="I172" i="1"/>
  <c r="G172" i="1"/>
  <c r="B172" i="1" s="1"/>
  <c r="F172" i="1"/>
  <c r="A172" i="1" s="1"/>
  <c r="E172" i="1"/>
  <c r="D172" i="1"/>
  <c r="C172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T171" i="1"/>
  <c r="R171" i="1"/>
  <c r="S171" i="1" s="1"/>
  <c r="Q171" i="1"/>
  <c r="O171" i="1"/>
  <c r="P171" i="1" s="1"/>
  <c r="N171" i="1"/>
  <c r="M171" i="1"/>
  <c r="L171" i="1"/>
  <c r="K171" i="1"/>
  <c r="J171" i="1"/>
  <c r="I171" i="1"/>
  <c r="G171" i="1"/>
  <c r="B171" i="1" s="1"/>
  <c r="F171" i="1"/>
  <c r="E171" i="1"/>
  <c r="D171" i="1"/>
  <c r="C171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T170" i="1"/>
  <c r="R170" i="1"/>
  <c r="S170" i="1" s="1"/>
  <c r="Q170" i="1"/>
  <c r="O170" i="1"/>
  <c r="P170" i="1" s="1"/>
  <c r="N170" i="1"/>
  <c r="M170" i="1"/>
  <c r="L170" i="1"/>
  <c r="K170" i="1"/>
  <c r="J170" i="1"/>
  <c r="I170" i="1"/>
  <c r="G170" i="1"/>
  <c r="B170" i="1" s="1"/>
  <c r="F170" i="1"/>
  <c r="A170" i="1" s="1"/>
  <c r="E170" i="1"/>
  <c r="D170" i="1"/>
  <c r="C170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T169" i="1"/>
  <c r="R169" i="1"/>
  <c r="S169" i="1" s="1"/>
  <c r="Q169" i="1"/>
  <c r="O169" i="1"/>
  <c r="P169" i="1" s="1"/>
  <c r="N169" i="1"/>
  <c r="M169" i="1"/>
  <c r="L169" i="1"/>
  <c r="K169" i="1"/>
  <c r="J169" i="1"/>
  <c r="I169" i="1"/>
  <c r="G169" i="1"/>
  <c r="B169" i="1" s="1"/>
  <c r="F169" i="1"/>
  <c r="H169" i="1" s="1"/>
  <c r="E169" i="1"/>
  <c r="D169" i="1"/>
  <c r="C169" i="1"/>
  <c r="A169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T168" i="1"/>
  <c r="R168" i="1"/>
  <c r="S168" i="1" s="1"/>
  <c r="Q168" i="1"/>
  <c r="O168" i="1"/>
  <c r="P168" i="1" s="1"/>
  <c r="N168" i="1"/>
  <c r="M168" i="1"/>
  <c r="L168" i="1"/>
  <c r="K168" i="1"/>
  <c r="J168" i="1"/>
  <c r="I168" i="1"/>
  <c r="G168" i="1"/>
  <c r="B168" i="1" s="1"/>
  <c r="F168" i="1"/>
  <c r="A168" i="1" s="1"/>
  <c r="E168" i="1"/>
  <c r="D168" i="1"/>
  <c r="C168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T167" i="1"/>
  <c r="R167" i="1"/>
  <c r="S167" i="1" s="1"/>
  <c r="Q167" i="1"/>
  <c r="O167" i="1"/>
  <c r="P167" i="1" s="1"/>
  <c r="N167" i="1"/>
  <c r="M167" i="1"/>
  <c r="L167" i="1"/>
  <c r="K167" i="1"/>
  <c r="J167" i="1"/>
  <c r="I167" i="1"/>
  <c r="G167" i="1"/>
  <c r="B167" i="1" s="1"/>
  <c r="F167" i="1"/>
  <c r="H167" i="1" s="1"/>
  <c r="E167" i="1"/>
  <c r="D167" i="1"/>
  <c r="C167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T166" i="1"/>
  <c r="R166" i="1"/>
  <c r="S166" i="1" s="1"/>
  <c r="Q166" i="1"/>
  <c r="O166" i="1"/>
  <c r="P166" i="1" s="1"/>
  <c r="N166" i="1"/>
  <c r="M166" i="1"/>
  <c r="L166" i="1"/>
  <c r="K166" i="1"/>
  <c r="J166" i="1"/>
  <c r="I166" i="1"/>
  <c r="G166" i="1"/>
  <c r="B166" i="1" s="1"/>
  <c r="F166" i="1"/>
  <c r="H166" i="1" s="1"/>
  <c r="E166" i="1"/>
  <c r="D166" i="1"/>
  <c r="C166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T165" i="1"/>
  <c r="R165" i="1"/>
  <c r="S165" i="1" s="1"/>
  <c r="Q165" i="1"/>
  <c r="O165" i="1"/>
  <c r="P165" i="1" s="1"/>
  <c r="N165" i="1"/>
  <c r="M165" i="1"/>
  <c r="L165" i="1"/>
  <c r="K165" i="1"/>
  <c r="J165" i="1"/>
  <c r="I165" i="1"/>
  <c r="G165" i="1"/>
  <c r="B165" i="1" s="1"/>
  <c r="F165" i="1"/>
  <c r="H165" i="1" s="1"/>
  <c r="E165" i="1"/>
  <c r="D165" i="1"/>
  <c r="C165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T164" i="1"/>
  <c r="R164" i="1"/>
  <c r="S164" i="1" s="1"/>
  <c r="Q164" i="1"/>
  <c r="O164" i="1"/>
  <c r="P164" i="1" s="1"/>
  <c r="N164" i="1"/>
  <c r="M164" i="1"/>
  <c r="L164" i="1"/>
  <c r="K164" i="1"/>
  <c r="J164" i="1"/>
  <c r="I164" i="1"/>
  <c r="G164" i="1"/>
  <c r="B164" i="1" s="1"/>
  <c r="F164" i="1"/>
  <c r="A164" i="1" s="1"/>
  <c r="E164" i="1"/>
  <c r="D164" i="1"/>
  <c r="C164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T163" i="1"/>
  <c r="R163" i="1"/>
  <c r="S163" i="1" s="1"/>
  <c r="Q163" i="1"/>
  <c r="O163" i="1"/>
  <c r="P163" i="1" s="1"/>
  <c r="N163" i="1"/>
  <c r="M163" i="1"/>
  <c r="L163" i="1"/>
  <c r="K163" i="1"/>
  <c r="J163" i="1"/>
  <c r="I163" i="1"/>
  <c r="G163" i="1"/>
  <c r="B163" i="1" s="1"/>
  <c r="F163" i="1"/>
  <c r="H163" i="1" s="1"/>
  <c r="E163" i="1"/>
  <c r="D163" i="1"/>
  <c r="C163" i="1"/>
  <c r="A163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T162" i="1"/>
  <c r="R162" i="1"/>
  <c r="S162" i="1" s="1"/>
  <c r="Q162" i="1"/>
  <c r="O162" i="1"/>
  <c r="P162" i="1" s="1"/>
  <c r="N162" i="1"/>
  <c r="M162" i="1"/>
  <c r="L162" i="1"/>
  <c r="K162" i="1"/>
  <c r="J162" i="1"/>
  <c r="I162" i="1"/>
  <c r="G162" i="1"/>
  <c r="B162" i="1" s="1"/>
  <c r="F162" i="1"/>
  <c r="A162" i="1" s="1"/>
  <c r="E162" i="1"/>
  <c r="D162" i="1"/>
  <c r="C162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T161" i="1"/>
  <c r="R161" i="1"/>
  <c r="S161" i="1" s="1"/>
  <c r="Q161" i="1"/>
  <c r="O161" i="1"/>
  <c r="P161" i="1" s="1"/>
  <c r="N161" i="1"/>
  <c r="M161" i="1"/>
  <c r="L161" i="1"/>
  <c r="K161" i="1"/>
  <c r="J161" i="1"/>
  <c r="I161" i="1"/>
  <c r="G161" i="1"/>
  <c r="B161" i="1" s="1"/>
  <c r="F161" i="1"/>
  <c r="E161" i="1"/>
  <c r="D161" i="1"/>
  <c r="C161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T160" i="1"/>
  <c r="R160" i="1"/>
  <c r="S160" i="1" s="1"/>
  <c r="Q160" i="1"/>
  <c r="O160" i="1"/>
  <c r="P160" i="1" s="1"/>
  <c r="N160" i="1"/>
  <c r="M160" i="1"/>
  <c r="L160" i="1"/>
  <c r="K160" i="1"/>
  <c r="J160" i="1"/>
  <c r="I160" i="1"/>
  <c r="G160" i="1"/>
  <c r="B160" i="1" s="1"/>
  <c r="F160" i="1"/>
  <c r="H160" i="1" s="1"/>
  <c r="E160" i="1"/>
  <c r="D160" i="1"/>
  <c r="C160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T159" i="1"/>
  <c r="R159" i="1"/>
  <c r="S159" i="1" s="1"/>
  <c r="Q159" i="1"/>
  <c r="O159" i="1"/>
  <c r="P159" i="1" s="1"/>
  <c r="N159" i="1"/>
  <c r="M159" i="1"/>
  <c r="L159" i="1"/>
  <c r="K159" i="1"/>
  <c r="J159" i="1"/>
  <c r="I159" i="1"/>
  <c r="G159" i="1"/>
  <c r="B159" i="1" s="1"/>
  <c r="F159" i="1"/>
  <c r="A159" i="1" s="1"/>
  <c r="E159" i="1"/>
  <c r="D159" i="1"/>
  <c r="C159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T158" i="1"/>
  <c r="R158" i="1"/>
  <c r="S158" i="1" s="1"/>
  <c r="Q158" i="1"/>
  <c r="O158" i="1"/>
  <c r="P158" i="1" s="1"/>
  <c r="N158" i="1"/>
  <c r="M158" i="1"/>
  <c r="L158" i="1"/>
  <c r="K158" i="1"/>
  <c r="J158" i="1"/>
  <c r="I158" i="1"/>
  <c r="G158" i="1"/>
  <c r="B158" i="1" s="1"/>
  <c r="F158" i="1"/>
  <c r="E158" i="1"/>
  <c r="D158" i="1"/>
  <c r="C158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T157" i="1"/>
  <c r="R157" i="1"/>
  <c r="S157" i="1" s="1"/>
  <c r="Q157" i="1"/>
  <c r="O157" i="1"/>
  <c r="P157" i="1" s="1"/>
  <c r="N157" i="1"/>
  <c r="M157" i="1"/>
  <c r="L157" i="1"/>
  <c r="K157" i="1"/>
  <c r="J157" i="1"/>
  <c r="I157" i="1"/>
  <c r="G157" i="1"/>
  <c r="B157" i="1" s="1"/>
  <c r="F157" i="1"/>
  <c r="H157" i="1" s="1"/>
  <c r="E157" i="1"/>
  <c r="D157" i="1"/>
  <c r="C157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T156" i="1"/>
  <c r="R156" i="1"/>
  <c r="S156" i="1" s="1"/>
  <c r="Q156" i="1"/>
  <c r="O156" i="1"/>
  <c r="P156" i="1" s="1"/>
  <c r="N156" i="1"/>
  <c r="M156" i="1"/>
  <c r="L156" i="1"/>
  <c r="K156" i="1"/>
  <c r="J156" i="1"/>
  <c r="I156" i="1"/>
  <c r="G156" i="1"/>
  <c r="B156" i="1" s="1"/>
  <c r="F156" i="1"/>
  <c r="A156" i="1" s="1"/>
  <c r="E156" i="1"/>
  <c r="D156" i="1"/>
  <c r="C156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T155" i="1"/>
  <c r="R155" i="1"/>
  <c r="S155" i="1" s="1"/>
  <c r="Q155" i="1"/>
  <c r="O155" i="1"/>
  <c r="P155" i="1" s="1"/>
  <c r="N155" i="1"/>
  <c r="M155" i="1"/>
  <c r="L155" i="1"/>
  <c r="K155" i="1"/>
  <c r="J155" i="1"/>
  <c r="I155" i="1"/>
  <c r="G155" i="1"/>
  <c r="B155" i="1" s="1"/>
  <c r="F155" i="1"/>
  <c r="A155" i="1" s="1"/>
  <c r="E155" i="1"/>
  <c r="D155" i="1"/>
  <c r="C155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T154" i="1"/>
  <c r="R154" i="1"/>
  <c r="S154" i="1" s="1"/>
  <c r="Q154" i="1"/>
  <c r="O154" i="1"/>
  <c r="P154" i="1" s="1"/>
  <c r="N154" i="1"/>
  <c r="M154" i="1"/>
  <c r="L154" i="1"/>
  <c r="K154" i="1"/>
  <c r="J154" i="1"/>
  <c r="I154" i="1"/>
  <c r="G154" i="1"/>
  <c r="B154" i="1" s="1"/>
  <c r="F154" i="1"/>
  <c r="A154" i="1" s="1"/>
  <c r="E154" i="1"/>
  <c r="D154" i="1"/>
  <c r="C154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T153" i="1"/>
  <c r="R153" i="1"/>
  <c r="S153" i="1" s="1"/>
  <c r="Q153" i="1"/>
  <c r="O153" i="1"/>
  <c r="P153" i="1" s="1"/>
  <c r="N153" i="1"/>
  <c r="M153" i="1"/>
  <c r="L153" i="1"/>
  <c r="K153" i="1"/>
  <c r="J153" i="1"/>
  <c r="I153" i="1"/>
  <c r="G153" i="1"/>
  <c r="B153" i="1" s="1"/>
  <c r="F153" i="1"/>
  <c r="H153" i="1" s="1"/>
  <c r="E153" i="1"/>
  <c r="D153" i="1"/>
  <c r="C153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T152" i="1"/>
  <c r="R152" i="1"/>
  <c r="S152" i="1" s="1"/>
  <c r="Q152" i="1"/>
  <c r="O152" i="1"/>
  <c r="P152" i="1" s="1"/>
  <c r="N152" i="1"/>
  <c r="M152" i="1"/>
  <c r="L152" i="1"/>
  <c r="K152" i="1"/>
  <c r="J152" i="1"/>
  <c r="I152" i="1"/>
  <c r="G152" i="1"/>
  <c r="B152" i="1" s="1"/>
  <c r="F152" i="1"/>
  <c r="A152" i="1" s="1"/>
  <c r="E152" i="1"/>
  <c r="D152" i="1"/>
  <c r="C152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T151" i="1"/>
  <c r="R151" i="1"/>
  <c r="S151" i="1" s="1"/>
  <c r="Q151" i="1"/>
  <c r="O151" i="1"/>
  <c r="P151" i="1" s="1"/>
  <c r="N151" i="1"/>
  <c r="M151" i="1"/>
  <c r="L151" i="1"/>
  <c r="K151" i="1"/>
  <c r="J151" i="1"/>
  <c r="I151" i="1"/>
  <c r="G151" i="1"/>
  <c r="B151" i="1" s="1"/>
  <c r="F151" i="1"/>
  <c r="A151" i="1" s="1"/>
  <c r="E151" i="1"/>
  <c r="D151" i="1"/>
  <c r="C151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T150" i="1"/>
  <c r="R150" i="1"/>
  <c r="S150" i="1" s="1"/>
  <c r="Q150" i="1"/>
  <c r="O150" i="1"/>
  <c r="P150" i="1" s="1"/>
  <c r="N150" i="1"/>
  <c r="M150" i="1"/>
  <c r="L150" i="1"/>
  <c r="K150" i="1"/>
  <c r="J150" i="1"/>
  <c r="I150" i="1"/>
  <c r="G150" i="1"/>
  <c r="B150" i="1" s="1"/>
  <c r="F150" i="1"/>
  <c r="E150" i="1"/>
  <c r="D150" i="1"/>
  <c r="C150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T149" i="1"/>
  <c r="R149" i="1"/>
  <c r="S149" i="1" s="1"/>
  <c r="Q149" i="1"/>
  <c r="O149" i="1"/>
  <c r="P149" i="1" s="1"/>
  <c r="N149" i="1"/>
  <c r="M149" i="1"/>
  <c r="L149" i="1"/>
  <c r="K149" i="1"/>
  <c r="J149" i="1"/>
  <c r="I149" i="1"/>
  <c r="G149" i="1"/>
  <c r="B149" i="1" s="1"/>
  <c r="F149" i="1"/>
  <c r="E149" i="1"/>
  <c r="D149" i="1"/>
  <c r="C149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T148" i="1"/>
  <c r="R148" i="1"/>
  <c r="S148" i="1" s="1"/>
  <c r="Q148" i="1"/>
  <c r="O148" i="1"/>
  <c r="P148" i="1" s="1"/>
  <c r="N148" i="1"/>
  <c r="M148" i="1"/>
  <c r="L148" i="1"/>
  <c r="K148" i="1"/>
  <c r="J148" i="1"/>
  <c r="I148" i="1"/>
  <c r="G148" i="1"/>
  <c r="B148" i="1" s="1"/>
  <c r="F148" i="1"/>
  <c r="H148" i="1" s="1"/>
  <c r="E148" i="1"/>
  <c r="D148" i="1"/>
  <c r="C148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T147" i="1"/>
  <c r="R147" i="1"/>
  <c r="S147" i="1" s="1"/>
  <c r="Q147" i="1"/>
  <c r="O147" i="1"/>
  <c r="P147" i="1" s="1"/>
  <c r="N147" i="1"/>
  <c r="M147" i="1"/>
  <c r="L147" i="1"/>
  <c r="K147" i="1"/>
  <c r="J147" i="1"/>
  <c r="I147" i="1"/>
  <c r="G147" i="1"/>
  <c r="B147" i="1" s="1"/>
  <c r="F147" i="1"/>
  <c r="H147" i="1" s="1"/>
  <c r="E147" i="1"/>
  <c r="D147" i="1"/>
  <c r="C147" i="1"/>
  <c r="A147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T146" i="1"/>
  <c r="R146" i="1"/>
  <c r="S146" i="1" s="1"/>
  <c r="Q146" i="1"/>
  <c r="O146" i="1"/>
  <c r="P146" i="1" s="1"/>
  <c r="N146" i="1"/>
  <c r="M146" i="1"/>
  <c r="L146" i="1"/>
  <c r="K146" i="1"/>
  <c r="J146" i="1"/>
  <c r="I146" i="1"/>
  <c r="G146" i="1"/>
  <c r="B146" i="1" s="1"/>
  <c r="F146" i="1"/>
  <c r="A146" i="1" s="1"/>
  <c r="E146" i="1"/>
  <c r="D146" i="1"/>
  <c r="C146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T145" i="1"/>
  <c r="R145" i="1"/>
  <c r="S145" i="1" s="1"/>
  <c r="Q145" i="1"/>
  <c r="O145" i="1"/>
  <c r="P145" i="1" s="1"/>
  <c r="N145" i="1"/>
  <c r="M145" i="1"/>
  <c r="L145" i="1"/>
  <c r="K145" i="1"/>
  <c r="J145" i="1"/>
  <c r="I145" i="1"/>
  <c r="G145" i="1"/>
  <c r="B145" i="1" s="1"/>
  <c r="F145" i="1"/>
  <c r="H145" i="1" s="1"/>
  <c r="E145" i="1"/>
  <c r="D145" i="1"/>
  <c r="C145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T144" i="1"/>
  <c r="R144" i="1"/>
  <c r="S144" i="1" s="1"/>
  <c r="Q144" i="1"/>
  <c r="O144" i="1"/>
  <c r="P144" i="1" s="1"/>
  <c r="N144" i="1"/>
  <c r="M144" i="1"/>
  <c r="L144" i="1"/>
  <c r="K144" i="1"/>
  <c r="J144" i="1"/>
  <c r="I144" i="1"/>
  <c r="G144" i="1"/>
  <c r="B144" i="1" s="1"/>
  <c r="F144" i="1"/>
  <c r="H144" i="1" s="1"/>
  <c r="E144" i="1"/>
  <c r="D144" i="1"/>
  <c r="C144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T143" i="1"/>
  <c r="R143" i="1"/>
  <c r="S143" i="1" s="1"/>
  <c r="Q143" i="1"/>
  <c r="O143" i="1"/>
  <c r="P143" i="1" s="1"/>
  <c r="N143" i="1"/>
  <c r="M143" i="1"/>
  <c r="L143" i="1"/>
  <c r="K143" i="1"/>
  <c r="J143" i="1"/>
  <c r="I143" i="1"/>
  <c r="G143" i="1"/>
  <c r="B143" i="1" s="1"/>
  <c r="F143" i="1"/>
  <c r="E143" i="1"/>
  <c r="D143" i="1"/>
  <c r="C143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T142" i="1"/>
  <c r="R142" i="1"/>
  <c r="S142" i="1" s="1"/>
  <c r="Q142" i="1"/>
  <c r="O142" i="1"/>
  <c r="P142" i="1" s="1"/>
  <c r="N142" i="1"/>
  <c r="M142" i="1"/>
  <c r="L142" i="1"/>
  <c r="K142" i="1"/>
  <c r="J142" i="1"/>
  <c r="I142" i="1"/>
  <c r="G142" i="1"/>
  <c r="B142" i="1" s="1"/>
  <c r="F142" i="1"/>
  <c r="E142" i="1"/>
  <c r="D142" i="1"/>
  <c r="C142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T141" i="1"/>
  <c r="R141" i="1"/>
  <c r="S141" i="1" s="1"/>
  <c r="Q141" i="1"/>
  <c r="O141" i="1"/>
  <c r="P141" i="1" s="1"/>
  <c r="N141" i="1"/>
  <c r="M141" i="1"/>
  <c r="L141" i="1"/>
  <c r="K141" i="1"/>
  <c r="J141" i="1"/>
  <c r="I141" i="1"/>
  <c r="G141" i="1"/>
  <c r="B141" i="1" s="1"/>
  <c r="F141" i="1"/>
  <c r="H141" i="1" s="1"/>
  <c r="E141" i="1"/>
  <c r="D141" i="1"/>
  <c r="C141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T140" i="1"/>
  <c r="R140" i="1"/>
  <c r="S140" i="1" s="1"/>
  <c r="Q140" i="1"/>
  <c r="O140" i="1"/>
  <c r="P140" i="1" s="1"/>
  <c r="N140" i="1"/>
  <c r="M140" i="1"/>
  <c r="L140" i="1"/>
  <c r="K140" i="1"/>
  <c r="J140" i="1"/>
  <c r="I140" i="1"/>
  <c r="G140" i="1"/>
  <c r="B140" i="1" s="1"/>
  <c r="F140" i="1"/>
  <c r="A140" i="1" s="1"/>
  <c r="E140" i="1"/>
  <c r="D140" i="1"/>
  <c r="C140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T139" i="1"/>
  <c r="R139" i="1"/>
  <c r="S139" i="1" s="1"/>
  <c r="Q139" i="1"/>
  <c r="O139" i="1"/>
  <c r="P139" i="1" s="1"/>
  <c r="N139" i="1"/>
  <c r="M139" i="1"/>
  <c r="L139" i="1"/>
  <c r="K139" i="1"/>
  <c r="J139" i="1"/>
  <c r="I139" i="1"/>
  <c r="G139" i="1"/>
  <c r="B139" i="1" s="1"/>
  <c r="F139" i="1"/>
  <c r="E139" i="1"/>
  <c r="D139" i="1"/>
  <c r="C139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T138" i="1"/>
  <c r="R138" i="1"/>
  <c r="S138" i="1" s="1"/>
  <c r="Q138" i="1"/>
  <c r="O138" i="1"/>
  <c r="P138" i="1" s="1"/>
  <c r="N138" i="1"/>
  <c r="M138" i="1"/>
  <c r="L138" i="1"/>
  <c r="K138" i="1"/>
  <c r="J138" i="1"/>
  <c r="I138" i="1"/>
  <c r="G138" i="1"/>
  <c r="B138" i="1" s="1"/>
  <c r="F138" i="1"/>
  <c r="A138" i="1" s="1"/>
  <c r="E138" i="1"/>
  <c r="D138" i="1"/>
  <c r="C138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T137" i="1"/>
  <c r="R137" i="1"/>
  <c r="S137" i="1" s="1"/>
  <c r="Q137" i="1"/>
  <c r="O137" i="1"/>
  <c r="P137" i="1" s="1"/>
  <c r="N137" i="1"/>
  <c r="M137" i="1"/>
  <c r="L137" i="1"/>
  <c r="K137" i="1"/>
  <c r="J137" i="1"/>
  <c r="I137" i="1"/>
  <c r="G137" i="1"/>
  <c r="B137" i="1" s="1"/>
  <c r="F137" i="1"/>
  <c r="H137" i="1" s="1"/>
  <c r="E137" i="1"/>
  <c r="D137" i="1"/>
  <c r="C137" i="1"/>
  <c r="A137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T136" i="1"/>
  <c r="R136" i="1"/>
  <c r="S136" i="1" s="1"/>
  <c r="Q136" i="1"/>
  <c r="O136" i="1"/>
  <c r="P136" i="1" s="1"/>
  <c r="N136" i="1"/>
  <c r="M136" i="1"/>
  <c r="L136" i="1"/>
  <c r="K136" i="1"/>
  <c r="J136" i="1"/>
  <c r="I136" i="1"/>
  <c r="G136" i="1"/>
  <c r="B136" i="1" s="1"/>
  <c r="F136" i="1"/>
  <c r="H136" i="1" s="1"/>
  <c r="E136" i="1"/>
  <c r="D136" i="1"/>
  <c r="C136" i="1"/>
  <c r="A136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T135" i="1"/>
  <c r="R135" i="1"/>
  <c r="S135" i="1" s="1"/>
  <c r="Q135" i="1"/>
  <c r="O135" i="1"/>
  <c r="P135" i="1" s="1"/>
  <c r="N135" i="1"/>
  <c r="M135" i="1"/>
  <c r="L135" i="1"/>
  <c r="K135" i="1"/>
  <c r="J135" i="1"/>
  <c r="I135" i="1"/>
  <c r="G135" i="1"/>
  <c r="B135" i="1" s="1"/>
  <c r="F135" i="1"/>
  <c r="A135" i="1" s="1"/>
  <c r="E135" i="1"/>
  <c r="C135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T134" i="1"/>
  <c r="R134" i="1"/>
  <c r="S134" i="1" s="1"/>
  <c r="Q134" i="1"/>
  <c r="O134" i="1"/>
  <c r="P134" i="1" s="1"/>
  <c r="N134" i="1"/>
  <c r="M134" i="1"/>
  <c r="L134" i="1"/>
  <c r="K134" i="1"/>
  <c r="J134" i="1"/>
  <c r="I134" i="1"/>
  <c r="G134" i="1"/>
  <c r="B134" i="1" s="1"/>
  <c r="F134" i="1"/>
  <c r="E134" i="1"/>
  <c r="D134" i="1"/>
  <c r="C134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T133" i="1"/>
  <c r="R133" i="1"/>
  <c r="S133" i="1" s="1"/>
  <c r="Q133" i="1"/>
  <c r="O133" i="1"/>
  <c r="P133" i="1" s="1"/>
  <c r="N133" i="1"/>
  <c r="M133" i="1"/>
  <c r="L133" i="1"/>
  <c r="K133" i="1"/>
  <c r="J133" i="1"/>
  <c r="I133" i="1"/>
  <c r="G133" i="1"/>
  <c r="B133" i="1" s="1"/>
  <c r="F133" i="1"/>
  <c r="H133" i="1" s="1"/>
  <c r="E133" i="1"/>
  <c r="D133" i="1"/>
  <c r="C133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T132" i="1"/>
  <c r="R132" i="1"/>
  <c r="S132" i="1" s="1"/>
  <c r="Q132" i="1"/>
  <c r="O132" i="1"/>
  <c r="P132" i="1" s="1"/>
  <c r="N132" i="1"/>
  <c r="M132" i="1"/>
  <c r="L132" i="1"/>
  <c r="K132" i="1"/>
  <c r="J132" i="1"/>
  <c r="I132" i="1"/>
  <c r="G132" i="1"/>
  <c r="B132" i="1" s="1"/>
  <c r="F132" i="1"/>
  <c r="H132" i="1" s="1"/>
  <c r="E132" i="1"/>
  <c r="D132" i="1"/>
  <c r="C132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T131" i="1"/>
  <c r="R131" i="1"/>
  <c r="S131" i="1" s="1"/>
  <c r="Q131" i="1"/>
  <c r="O131" i="1"/>
  <c r="P131" i="1" s="1"/>
  <c r="N131" i="1"/>
  <c r="M131" i="1"/>
  <c r="L131" i="1"/>
  <c r="K131" i="1"/>
  <c r="J131" i="1"/>
  <c r="I131" i="1"/>
  <c r="G131" i="1"/>
  <c r="B131" i="1" s="1"/>
  <c r="F131" i="1"/>
  <c r="H131" i="1" s="1"/>
  <c r="E131" i="1"/>
  <c r="D131" i="1"/>
  <c r="C131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T130" i="1"/>
  <c r="R130" i="1"/>
  <c r="S130" i="1" s="1"/>
  <c r="Q130" i="1"/>
  <c r="O130" i="1"/>
  <c r="P130" i="1" s="1"/>
  <c r="N130" i="1"/>
  <c r="M130" i="1"/>
  <c r="L130" i="1"/>
  <c r="K130" i="1"/>
  <c r="J130" i="1"/>
  <c r="I130" i="1"/>
  <c r="G130" i="1"/>
  <c r="B130" i="1" s="1"/>
  <c r="F130" i="1"/>
  <c r="A130" i="1" s="1"/>
  <c r="E130" i="1"/>
  <c r="D130" i="1"/>
  <c r="C130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T129" i="1"/>
  <c r="R129" i="1"/>
  <c r="S129" i="1" s="1"/>
  <c r="Q129" i="1"/>
  <c r="O129" i="1"/>
  <c r="P129" i="1" s="1"/>
  <c r="N129" i="1"/>
  <c r="M129" i="1"/>
  <c r="L129" i="1"/>
  <c r="K129" i="1"/>
  <c r="J129" i="1"/>
  <c r="I129" i="1"/>
  <c r="G129" i="1"/>
  <c r="B129" i="1" s="1"/>
  <c r="F129" i="1"/>
  <c r="H129" i="1" s="1"/>
  <c r="E129" i="1"/>
  <c r="D129" i="1"/>
  <c r="C129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T128" i="1"/>
  <c r="R128" i="1"/>
  <c r="S128" i="1" s="1"/>
  <c r="Q128" i="1"/>
  <c r="O128" i="1"/>
  <c r="P128" i="1" s="1"/>
  <c r="N128" i="1"/>
  <c r="M128" i="1"/>
  <c r="L128" i="1"/>
  <c r="K128" i="1"/>
  <c r="J128" i="1"/>
  <c r="I128" i="1"/>
  <c r="G128" i="1"/>
  <c r="B128" i="1" s="1"/>
  <c r="F128" i="1"/>
  <c r="H128" i="1" s="1"/>
  <c r="E128" i="1"/>
  <c r="D128" i="1"/>
  <c r="C128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T127" i="1"/>
  <c r="R127" i="1"/>
  <c r="S127" i="1" s="1"/>
  <c r="Q127" i="1"/>
  <c r="O127" i="1"/>
  <c r="P127" i="1" s="1"/>
  <c r="N127" i="1"/>
  <c r="M127" i="1"/>
  <c r="L127" i="1"/>
  <c r="K127" i="1"/>
  <c r="J127" i="1"/>
  <c r="I127" i="1"/>
  <c r="G127" i="1"/>
  <c r="B127" i="1" s="1"/>
  <c r="F127" i="1"/>
  <c r="A127" i="1" s="1"/>
  <c r="E127" i="1"/>
  <c r="D127" i="1"/>
  <c r="C127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T126" i="1"/>
  <c r="R126" i="1"/>
  <c r="S126" i="1" s="1"/>
  <c r="Q126" i="1"/>
  <c r="O126" i="1"/>
  <c r="P126" i="1" s="1"/>
  <c r="N126" i="1"/>
  <c r="M126" i="1"/>
  <c r="L126" i="1"/>
  <c r="K126" i="1"/>
  <c r="J126" i="1"/>
  <c r="I126" i="1"/>
  <c r="G126" i="1"/>
  <c r="B126" i="1" s="1"/>
  <c r="F126" i="1"/>
  <c r="A126" i="1" s="1"/>
  <c r="E126" i="1"/>
  <c r="D126" i="1"/>
  <c r="C126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T125" i="1"/>
  <c r="R125" i="1"/>
  <c r="S125" i="1" s="1"/>
  <c r="Q125" i="1"/>
  <c r="O125" i="1"/>
  <c r="P125" i="1" s="1"/>
  <c r="N125" i="1"/>
  <c r="M125" i="1"/>
  <c r="L125" i="1"/>
  <c r="K125" i="1"/>
  <c r="J125" i="1"/>
  <c r="I125" i="1"/>
  <c r="G125" i="1"/>
  <c r="B125" i="1" s="1"/>
  <c r="F125" i="1"/>
  <c r="H125" i="1" s="1"/>
  <c r="E125" i="1"/>
  <c r="D125" i="1"/>
  <c r="C125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T124" i="1"/>
  <c r="R124" i="1"/>
  <c r="S124" i="1" s="1"/>
  <c r="Q124" i="1"/>
  <c r="O124" i="1"/>
  <c r="P124" i="1" s="1"/>
  <c r="N124" i="1"/>
  <c r="M124" i="1"/>
  <c r="L124" i="1"/>
  <c r="K124" i="1"/>
  <c r="J124" i="1"/>
  <c r="I124" i="1"/>
  <c r="G124" i="1"/>
  <c r="B124" i="1" s="1"/>
  <c r="F124" i="1"/>
  <c r="H124" i="1" s="1"/>
  <c r="E124" i="1"/>
  <c r="D124" i="1"/>
  <c r="C124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T123" i="1"/>
  <c r="R123" i="1"/>
  <c r="S123" i="1" s="1"/>
  <c r="Q123" i="1"/>
  <c r="O123" i="1"/>
  <c r="P123" i="1" s="1"/>
  <c r="N123" i="1"/>
  <c r="M123" i="1"/>
  <c r="L123" i="1"/>
  <c r="K123" i="1"/>
  <c r="J123" i="1"/>
  <c r="I123" i="1"/>
  <c r="G123" i="1"/>
  <c r="B123" i="1" s="1"/>
  <c r="F123" i="1"/>
  <c r="A123" i="1" s="1"/>
  <c r="E123" i="1"/>
  <c r="D123" i="1"/>
  <c r="C123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T122" i="1"/>
  <c r="R122" i="1"/>
  <c r="S122" i="1" s="1"/>
  <c r="Q122" i="1"/>
  <c r="O122" i="1"/>
  <c r="P122" i="1" s="1"/>
  <c r="N122" i="1"/>
  <c r="M122" i="1"/>
  <c r="L122" i="1"/>
  <c r="K122" i="1"/>
  <c r="J122" i="1"/>
  <c r="I122" i="1"/>
  <c r="G122" i="1"/>
  <c r="B122" i="1" s="1"/>
  <c r="F122" i="1"/>
  <c r="A122" i="1" s="1"/>
  <c r="E122" i="1"/>
  <c r="D122" i="1"/>
  <c r="C122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T121" i="1"/>
  <c r="R121" i="1"/>
  <c r="S121" i="1" s="1"/>
  <c r="Q121" i="1"/>
  <c r="O121" i="1"/>
  <c r="P121" i="1" s="1"/>
  <c r="N121" i="1"/>
  <c r="M121" i="1"/>
  <c r="L121" i="1"/>
  <c r="K121" i="1"/>
  <c r="J121" i="1"/>
  <c r="I121" i="1"/>
  <c r="G121" i="1"/>
  <c r="B121" i="1" s="1"/>
  <c r="F121" i="1"/>
  <c r="H121" i="1" s="1"/>
  <c r="E121" i="1"/>
  <c r="D121" i="1"/>
  <c r="C121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T120" i="1"/>
  <c r="R120" i="1"/>
  <c r="S120" i="1" s="1"/>
  <c r="Q120" i="1"/>
  <c r="O120" i="1"/>
  <c r="P120" i="1" s="1"/>
  <c r="N120" i="1"/>
  <c r="M120" i="1"/>
  <c r="L120" i="1"/>
  <c r="K120" i="1"/>
  <c r="J120" i="1"/>
  <c r="I120" i="1"/>
  <c r="G120" i="1"/>
  <c r="B120" i="1" s="1"/>
  <c r="F120" i="1"/>
  <c r="H120" i="1" s="1"/>
  <c r="E120" i="1"/>
  <c r="D120" i="1"/>
  <c r="C120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T119" i="1"/>
  <c r="R119" i="1"/>
  <c r="S119" i="1" s="1"/>
  <c r="Q119" i="1"/>
  <c r="O119" i="1"/>
  <c r="P119" i="1" s="1"/>
  <c r="N119" i="1"/>
  <c r="M119" i="1"/>
  <c r="L119" i="1"/>
  <c r="K119" i="1"/>
  <c r="J119" i="1"/>
  <c r="I119" i="1"/>
  <c r="G119" i="1"/>
  <c r="B119" i="1" s="1"/>
  <c r="F119" i="1"/>
  <c r="A119" i="1" s="1"/>
  <c r="E119" i="1"/>
  <c r="D119" i="1"/>
  <c r="C119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T118" i="1"/>
  <c r="R118" i="1"/>
  <c r="S118" i="1" s="1"/>
  <c r="Q118" i="1"/>
  <c r="O118" i="1"/>
  <c r="P118" i="1" s="1"/>
  <c r="N118" i="1"/>
  <c r="M118" i="1"/>
  <c r="L118" i="1"/>
  <c r="K118" i="1"/>
  <c r="J118" i="1"/>
  <c r="I118" i="1"/>
  <c r="G118" i="1"/>
  <c r="B118" i="1" s="1"/>
  <c r="F118" i="1"/>
  <c r="A118" i="1" s="1"/>
  <c r="E118" i="1"/>
  <c r="D118" i="1"/>
  <c r="C118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T117" i="1"/>
  <c r="R117" i="1"/>
  <c r="S117" i="1" s="1"/>
  <c r="Q117" i="1"/>
  <c r="O117" i="1"/>
  <c r="P117" i="1" s="1"/>
  <c r="N117" i="1"/>
  <c r="M117" i="1"/>
  <c r="L117" i="1"/>
  <c r="K117" i="1"/>
  <c r="J117" i="1"/>
  <c r="I117" i="1"/>
  <c r="G117" i="1"/>
  <c r="B117" i="1" s="1"/>
  <c r="F117" i="1"/>
  <c r="H117" i="1" s="1"/>
  <c r="E117" i="1"/>
  <c r="D117" i="1"/>
  <c r="C117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T116" i="1"/>
  <c r="R116" i="1"/>
  <c r="S116" i="1" s="1"/>
  <c r="Q116" i="1"/>
  <c r="O116" i="1"/>
  <c r="P116" i="1" s="1"/>
  <c r="N116" i="1"/>
  <c r="M116" i="1"/>
  <c r="L116" i="1"/>
  <c r="K116" i="1"/>
  <c r="J116" i="1"/>
  <c r="I116" i="1"/>
  <c r="G116" i="1"/>
  <c r="B116" i="1" s="1"/>
  <c r="F116" i="1"/>
  <c r="A116" i="1" s="1"/>
  <c r="E116" i="1"/>
  <c r="D116" i="1"/>
  <c r="C116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T115" i="1"/>
  <c r="R115" i="1"/>
  <c r="S115" i="1" s="1"/>
  <c r="Q115" i="1"/>
  <c r="O115" i="1"/>
  <c r="P115" i="1" s="1"/>
  <c r="N115" i="1"/>
  <c r="M115" i="1"/>
  <c r="L115" i="1"/>
  <c r="K115" i="1"/>
  <c r="J115" i="1"/>
  <c r="I115" i="1"/>
  <c r="G115" i="1"/>
  <c r="B115" i="1" s="1"/>
  <c r="F115" i="1"/>
  <c r="H115" i="1" s="1"/>
  <c r="E115" i="1"/>
  <c r="D115" i="1"/>
  <c r="C115" i="1"/>
  <c r="A115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T114" i="1"/>
  <c r="R114" i="1"/>
  <c r="S114" i="1" s="1"/>
  <c r="Q114" i="1"/>
  <c r="O114" i="1"/>
  <c r="P114" i="1" s="1"/>
  <c r="N114" i="1"/>
  <c r="M114" i="1"/>
  <c r="L114" i="1"/>
  <c r="K114" i="1"/>
  <c r="J114" i="1"/>
  <c r="I114" i="1"/>
  <c r="G114" i="1"/>
  <c r="B114" i="1" s="1"/>
  <c r="F114" i="1"/>
  <c r="H114" i="1" s="1"/>
  <c r="E114" i="1"/>
  <c r="D114" i="1"/>
  <c r="C114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T113" i="1"/>
  <c r="R113" i="1"/>
  <c r="S113" i="1" s="1"/>
  <c r="Q113" i="1"/>
  <c r="O113" i="1"/>
  <c r="P113" i="1" s="1"/>
  <c r="N113" i="1"/>
  <c r="M113" i="1"/>
  <c r="L113" i="1"/>
  <c r="K113" i="1"/>
  <c r="J113" i="1"/>
  <c r="I113" i="1"/>
  <c r="G113" i="1"/>
  <c r="B113" i="1" s="1"/>
  <c r="F113" i="1"/>
  <c r="A113" i="1" s="1"/>
  <c r="E113" i="1"/>
  <c r="D113" i="1"/>
  <c r="C113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T112" i="1"/>
  <c r="R112" i="1"/>
  <c r="S112" i="1" s="1"/>
  <c r="Q112" i="1"/>
  <c r="O112" i="1"/>
  <c r="P112" i="1" s="1"/>
  <c r="N112" i="1"/>
  <c r="M112" i="1"/>
  <c r="L112" i="1"/>
  <c r="K112" i="1"/>
  <c r="J112" i="1"/>
  <c r="I112" i="1"/>
  <c r="G112" i="1"/>
  <c r="B112" i="1" s="1"/>
  <c r="F112" i="1"/>
  <c r="H112" i="1" s="1"/>
  <c r="E112" i="1"/>
  <c r="D112" i="1"/>
  <c r="C112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T111" i="1"/>
  <c r="R111" i="1"/>
  <c r="S111" i="1" s="1"/>
  <c r="Q111" i="1"/>
  <c r="O111" i="1"/>
  <c r="P111" i="1" s="1"/>
  <c r="N111" i="1"/>
  <c r="M111" i="1"/>
  <c r="L111" i="1"/>
  <c r="K111" i="1"/>
  <c r="J111" i="1"/>
  <c r="I111" i="1"/>
  <c r="G111" i="1"/>
  <c r="B111" i="1" s="1"/>
  <c r="F111" i="1"/>
  <c r="A111" i="1" s="1"/>
  <c r="E111" i="1"/>
  <c r="D111" i="1"/>
  <c r="C111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T110" i="1"/>
  <c r="R110" i="1"/>
  <c r="S110" i="1" s="1"/>
  <c r="Q110" i="1"/>
  <c r="O110" i="1"/>
  <c r="P110" i="1" s="1"/>
  <c r="N110" i="1"/>
  <c r="M110" i="1"/>
  <c r="L110" i="1"/>
  <c r="K110" i="1"/>
  <c r="J110" i="1"/>
  <c r="I110" i="1"/>
  <c r="G110" i="1"/>
  <c r="B110" i="1" s="1"/>
  <c r="F110" i="1"/>
  <c r="H110" i="1" s="1"/>
  <c r="E110" i="1"/>
  <c r="D110" i="1"/>
  <c r="C110" i="1"/>
  <c r="A110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T109" i="1"/>
  <c r="R109" i="1"/>
  <c r="S109" i="1" s="1"/>
  <c r="Q109" i="1"/>
  <c r="O109" i="1"/>
  <c r="P109" i="1" s="1"/>
  <c r="N109" i="1"/>
  <c r="M109" i="1"/>
  <c r="L109" i="1"/>
  <c r="K109" i="1"/>
  <c r="J109" i="1"/>
  <c r="I109" i="1"/>
  <c r="G109" i="1"/>
  <c r="B109" i="1" s="1"/>
  <c r="F109" i="1"/>
  <c r="H109" i="1" s="1"/>
  <c r="E109" i="1"/>
  <c r="D109" i="1"/>
  <c r="C109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T108" i="1"/>
  <c r="R108" i="1"/>
  <c r="S108" i="1" s="1"/>
  <c r="Q108" i="1"/>
  <c r="O108" i="1"/>
  <c r="P108" i="1" s="1"/>
  <c r="N108" i="1"/>
  <c r="M108" i="1"/>
  <c r="L108" i="1"/>
  <c r="K108" i="1"/>
  <c r="J108" i="1"/>
  <c r="I108" i="1"/>
  <c r="G108" i="1"/>
  <c r="B108" i="1" s="1"/>
  <c r="F108" i="1"/>
  <c r="A108" i="1" s="1"/>
  <c r="E108" i="1"/>
  <c r="D108" i="1"/>
  <c r="C108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T107" i="1"/>
  <c r="R107" i="1"/>
  <c r="S107" i="1" s="1"/>
  <c r="Q107" i="1"/>
  <c r="O107" i="1"/>
  <c r="P107" i="1" s="1"/>
  <c r="N107" i="1"/>
  <c r="M107" i="1"/>
  <c r="L107" i="1"/>
  <c r="K107" i="1"/>
  <c r="J107" i="1"/>
  <c r="I107" i="1"/>
  <c r="G107" i="1"/>
  <c r="B107" i="1" s="1"/>
  <c r="F107" i="1"/>
  <c r="A107" i="1" s="1"/>
  <c r="E107" i="1"/>
  <c r="D107" i="1"/>
  <c r="C107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T106" i="1"/>
  <c r="R106" i="1"/>
  <c r="S106" i="1" s="1"/>
  <c r="Q106" i="1"/>
  <c r="O106" i="1"/>
  <c r="P106" i="1" s="1"/>
  <c r="N106" i="1"/>
  <c r="M106" i="1"/>
  <c r="L106" i="1"/>
  <c r="K106" i="1"/>
  <c r="J106" i="1"/>
  <c r="I106" i="1"/>
  <c r="G106" i="1"/>
  <c r="B106" i="1" s="1"/>
  <c r="F106" i="1"/>
  <c r="H106" i="1" s="1"/>
  <c r="E106" i="1"/>
  <c r="D106" i="1"/>
  <c r="C106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T105" i="1"/>
  <c r="R105" i="1"/>
  <c r="S105" i="1" s="1"/>
  <c r="Q105" i="1"/>
  <c r="O105" i="1"/>
  <c r="P105" i="1" s="1"/>
  <c r="N105" i="1"/>
  <c r="M105" i="1"/>
  <c r="L105" i="1"/>
  <c r="K105" i="1"/>
  <c r="J105" i="1"/>
  <c r="I105" i="1"/>
  <c r="G105" i="1"/>
  <c r="B105" i="1" s="1"/>
  <c r="F105" i="1"/>
  <c r="A105" i="1" s="1"/>
  <c r="E105" i="1"/>
  <c r="D105" i="1"/>
  <c r="C105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T104" i="1"/>
  <c r="R104" i="1"/>
  <c r="S104" i="1" s="1"/>
  <c r="Q104" i="1"/>
  <c r="O104" i="1"/>
  <c r="P104" i="1" s="1"/>
  <c r="N104" i="1"/>
  <c r="M104" i="1"/>
  <c r="L104" i="1"/>
  <c r="K104" i="1"/>
  <c r="J104" i="1"/>
  <c r="I104" i="1"/>
  <c r="G104" i="1"/>
  <c r="B104" i="1" s="1"/>
  <c r="F104" i="1"/>
  <c r="H104" i="1" s="1"/>
  <c r="E104" i="1"/>
  <c r="D104" i="1"/>
  <c r="C104" i="1"/>
  <c r="A104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T103" i="1"/>
  <c r="R103" i="1"/>
  <c r="S103" i="1" s="1"/>
  <c r="Q103" i="1"/>
  <c r="O103" i="1"/>
  <c r="P103" i="1" s="1"/>
  <c r="N103" i="1"/>
  <c r="M103" i="1"/>
  <c r="L103" i="1"/>
  <c r="K103" i="1"/>
  <c r="J103" i="1"/>
  <c r="I103" i="1"/>
  <c r="G103" i="1"/>
  <c r="B103" i="1" s="1"/>
  <c r="F103" i="1"/>
  <c r="A103" i="1" s="1"/>
  <c r="E103" i="1"/>
  <c r="D103" i="1"/>
  <c r="C103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T102" i="1"/>
  <c r="R102" i="1"/>
  <c r="S102" i="1" s="1"/>
  <c r="Q102" i="1"/>
  <c r="O102" i="1"/>
  <c r="P102" i="1" s="1"/>
  <c r="N102" i="1"/>
  <c r="M102" i="1"/>
  <c r="L102" i="1"/>
  <c r="K102" i="1"/>
  <c r="J102" i="1"/>
  <c r="I102" i="1"/>
  <c r="G102" i="1"/>
  <c r="B102" i="1" s="1"/>
  <c r="F102" i="1"/>
  <c r="H102" i="1" s="1"/>
  <c r="E102" i="1"/>
  <c r="D102" i="1"/>
  <c r="C102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T101" i="1"/>
  <c r="R101" i="1"/>
  <c r="S101" i="1" s="1"/>
  <c r="Q101" i="1"/>
  <c r="O101" i="1"/>
  <c r="P101" i="1" s="1"/>
  <c r="N101" i="1"/>
  <c r="M101" i="1"/>
  <c r="L101" i="1"/>
  <c r="K101" i="1"/>
  <c r="J101" i="1"/>
  <c r="I101" i="1"/>
  <c r="G101" i="1"/>
  <c r="B101" i="1" s="1"/>
  <c r="F101" i="1"/>
  <c r="H101" i="1" s="1"/>
  <c r="E101" i="1"/>
  <c r="D101" i="1"/>
  <c r="C101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T100" i="1"/>
  <c r="R100" i="1"/>
  <c r="S100" i="1" s="1"/>
  <c r="Q100" i="1"/>
  <c r="O100" i="1"/>
  <c r="P100" i="1" s="1"/>
  <c r="N100" i="1"/>
  <c r="M100" i="1"/>
  <c r="L100" i="1"/>
  <c r="K100" i="1"/>
  <c r="J100" i="1"/>
  <c r="I100" i="1"/>
  <c r="G100" i="1"/>
  <c r="B100" i="1" s="1"/>
  <c r="F100" i="1"/>
  <c r="A100" i="1" s="1"/>
  <c r="E100" i="1"/>
  <c r="D100" i="1"/>
  <c r="C100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T99" i="1"/>
  <c r="R99" i="1"/>
  <c r="S99" i="1" s="1"/>
  <c r="Q99" i="1"/>
  <c r="O99" i="1"/>
  <c r="P99" i="1" s="1"/>
  <c r="N99" i="1"/>
  <c r="M99" i="1"/>
  <c r="L99" i="1"/>
  <c r="K99" i="1"/>
  <c r="J99" i="1"/>
  <c r="I99" i="1"/>
  <c r="G99" i="1"/>
  <c r="B99" i="1" s="1"/>
  <c r="F99" i="1"/>
  <c r="A99" i="1" s="1"/>
  <c r="E99" i="1"/>
  <c r="D99" i="1"/>
  <c r="C99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T98" i="1"/>
  <c r="R98" i="1"/>
  <c r="S98" i="1" s="1"/>
  <c r="Q98" i="1"/>
  <c r="O98" i="1"/>
  <c r="P98" i="1" s="1"/>
  <c r="N98" i="1"/>
  <c r="M98" i="1"/>
  <c r="L98" i="1"/>
  <c r="K98" i="1"/>
  <c r="J98" i="1"/>
  <c r="I98" i="1"/>
  <c r="G98" i="1"/>
  <c r="B98" i="1" s="1"/>
  <c r="F98" i="1"/>
  <c r="H98" i="1" s="1"/>
  <c r="E98" i="1"/>
  <c r="D98" i="1"/>
  <c r="C98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T97" i="1"/>
  <c r="R97" i="1"/>
  <c r="S97" i="1" s="1"/>
  <c r="Q97" i="1"/>
  <c r="O97" i="1"/>
  <c r="P97" i="1" s="1"/>
  <c r="N97" i="1"/>
  <c r="M97" i="1"/>
  <c r="L97" i="1"/>
  <c r="K97" i="1"/>
  <c r="J97" i="1"/>
  <c r="I97" i="1"/>
  <c r="G97" i="1"/>
  <c r="B97" i="1" s="1"/>
  <c r="F97" i="1"/>
  <c r="A97" i="1" s="1"/>
  <c r="E97" i="1"/>
  <c r="D97" i="1"/>
  <c r="C97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T96" i="1"/>
  <c r="R96" i="1"/>
  <c r="S96" i="1" s="1"/>
  <c r="Q96" i="1"/>
  <c r="O96" i="1"/>
  <c r="P96" i="1" s="1"/>
  <c r="N96" i="1"/>
  <c r="M96" i="1"/>
  <c r="L96" i="1"/>
  <c r="K96" i="1"/>
  <c r="J96" i="1"/>
  <c r="I96" i="1"/>
  <c r="G96" i="1"/>
  <c r="B96" i="1" s="1"/>
  <c r="F96" i="1"/>
  <c r="H96" i="1" s="1"/>
  <c r="E96" i="1"/>
  <c r="D96" i="1"/>
  <c r="C96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T95" i="1"/>
  <c r="R95" i="1"/>
  <c r="S95" i="1" s="1"/>
  <c r="Q95" i="1"/>
  <c r="O95" i="1"/>
  <c r="P95" i="1" s="1"/>
  <c r="N95" i="1"/>
  <c r="M95" i="1"/>
  <c r="L95" i="1"/>
  <c r="K95" i="1"/>
  <c r="J95" i="1"/>
  <c r="I95" i="1"/>
  <c r="G95" i="1"/>
  <c r="B95" i="1" s="1"/>
  <c r="F95" i="1"/>
  <c r="A95" i="1" s="1"/>
  <c r="E95" i="1"/>
  <c r="D95" i="1"/>
  <c r="C95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T94" i="1"/>
  <c r="R94" i="1"/>
  <c r="S94" i="1" s="1"/>
  <c r="Q94" i="1"/>
  <c r="O94" i="1"/>
  <c r="P94" i="1" s="1"/>
  <c r="N94" i="1"/>
  <c r="M94" i="1"/>
  <c r="L94" i="1"/>
  <c r="K94" i="1"/>
  <c r="J94" i="1"/>
  <c r="I94" i="1"/>
  <c r="G94" i="1"/>
  <c r="B94" i="1" s="1"/>
  <c r="F94" i="1"/>
  <c r="A94" i="1" s="1"/>
  <c r="E94" i="1"/>
  <c r="D94" i="1"/>
  <c r="C94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T93" i="1"/>
  <c r="R93" i="1"/>
  <c r="S93" i="1" s="1"/>
  <c r="Q93" i="1"/>
  <c r="O93" i="1"/>
  <c r="P93" i="1" s="1"/>
  <c r="N93" i="1"/>
  <c r="M93" i="1"/>
  <c r="L93" i="1"/>
  <c r="K93" i="1"/>
  <c r="J93" i="1"/>
  <c r="I93" i="1"/>
  <c r="G93" i="1"/>
  <c r="B93" i="1" s="1"/>
  <c r="F93" i="1"/>
  <c r="H93" i="1" s="1"/>
  <c r="E93" i="1"/>
  <c r="D93" i="1"/>
  <c r="C93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T92" i="1"/>
  <c r="R92" i="1"/>
  <c r="S92" i="1" s="1"/>
  <c r="Q92" i="1"/>
  <c r="O92" i="1"/>
  <c r="P92" i="1" s="1"/>
  <c r="N92" i="1"/>
  <c r="M92" i="1"/>
  <c r="L92" i="1"/>
  <c r="K92" i="1"/>
  <c r="J92" i="1"/>
  <c r="I92" i="1"/>
  <c r="G92" i="1"/>
  <c r="B92" i="1" s="1"/>
  <c r="F92" i="1"/>
  <c r="A92" i="1" s="1"/>
  <c r="E92" i="1"/>
  <c r="D92" i="1"/>
  <c r="C92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T91" i="1"/>
  <c r="R91" i="1"/>
  <c r="S91" i="1" s="1"/>
  <c r="Q91" i="1"/>
  <c r="O91" i="1"/>
  <c r="P91" i="1" s="1"/>
  <c r="N91" i="1"/>
  <c r="M91" i="1"/>
  <c r="L91" i="1"/>
  <c r="K91" i="1"/>
  <c r="J91" i="1"/>
  <c r="I91" i="1"/>
  <c r="G91" i="1"/>
  <c r="B91" i="1" s="1"/>
  <c r="F91" i="1"/>
  <c r="A91" i="1" s="1"/>
  <c r="E91" i="1"/>
  <c r="D91" i="1"/>
  <c r="C91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T90" i="1"/>
  <c r="R90" i="1"/>
  <c r="S90" i="1" s="1"/>
  <c r="Q90" i="1"/>
  <c r="O90" i="1"/>
  <c r="P90" i="1" s="1"/>
  <c r="N90" i="1"/>
  <c r="M90" i="1"/>
  <c r="L90" i="1"/>
  <c r="K90" i="1"/>
  <c r="J90" i="1"/>
  <c r="I90" i="1"/>
  <c r="G90" i="1"/>
  <c r="B90" i="1" s="1"/>
  <c r="F90" i="1"/>
  <c r="H90" i="1" s="1"/>
  <c r="E90" i="1"/>
  <c r="D90" i="1"/>
  <c r="C90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T89" i="1"/>
  <c r="R89" i="1"/>
  <c r="S89" i="1" s="1"/>
  <c r="Q89" i="1"/>
  <c r="O89" i="1"/>
  <c r="P89" i="1" s="1"/>
  <c r="N89" i="1"/>
  <c r="M89" i="1"/>
  <c r="L89" i="1"/>
  <c r="K89" i="1"/>
  <c r="J89" i="1"/>
  <c r="I89" i="1"/>
  <c r="G89" i="1"/>
  <c r="B89" i="1" s="1"/>
  <c r="F89" i="1"/>
  <c r="A89" i="1" s="1"/>
  <c r="E89" i="1"/>
  <c r="D89" i="1"/>
  <c r="C89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T88" i="1"/>
  <c r="R88" i="1"/>
  <c r="S88" i="1" s="1"/>
  <c r="Q88" i="1"/>
  <c r="O88" i="1"/>
  <c r="P88" i="1" s="1"/>
  <c r="N88" i="1"/>
  <c r="M88" i="1"/>
  <c r="L88" i="1"/>
  <c r="K88" i="1"/>
  <c r="J88" i="1"/>
  <c r="I88" i="1"/>
  <c r="G88" i="1"/>
  <c r="B88" i="1" s="1"/>
  <c r="F88" i="1"/>
  <c r="H88" i="1" s="1"/>
  <c r="E88" i="1"/>
  <c r="D88" i="1"/>
  <c r="C88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T87" i="1"/>
  <c r="R87" i="1"/>
  <c r="S87" i="1" s="1"/>
  <c r="Q87" i="1"/>
  <c r="O87" i="1"/>
  <c r="P87" i="1" s="1"/>
  <c r="N87" i="1"/>
  <c r="M87" i="1"/>
  <c r="L87" i="1"/>
  <c r="K87" i="1"/>
  <c r="J87" i="1"/>
  <c r="I87" i="1"/>
  <c r="G87" i="1"/>
  <c r="B87" i="1" s="1"/>
  <c r="F87" i="1"/>
  <c r="A87" i="1" s="1"/>
  <c r="E87" i="1"/>
  <c r="D87" i="1"/>
  <c r="C87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T86" i="1"/>
  <c r="R86" i="1"/>
  <c r="S86" i="1" s="1"/>
  <c r="Q86" i="1"/>
  <c r="O86" i="1"/>
  <c r="P86" i="1" s="1"/>
  <c r="N86" i="1"/>
  <c r="M86" i="1"/>
  <c r="L86" i="1"/>
  <c r="K86" i="1"/>
  <c r="J86" i="1"/>
  <c r="I86" i="1"/>
  <c r="G86" i="1"/>
  <c r="B86" i="1" s="1"/>
  <c r="F86" i="1"/>
  <c r="A86" i="1" s="1"/>
  <c r="E86" i="1"/>
  <c r="D86" i="1"/>
  <c r="C86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T85" i="1"/>
  <c r="R85" i="1"/>
  <c r="S85" i="1" s="1"/>
  <c r="Q85" i="1"/>
  <c r="O85" i="1"/>
  <c r="P85" i="1" s="1"/>
  <c r="N85" i="1"/>
  <c r="M85" i="1"/>
  <c r="L85" i="1"/>
  <c r="K85" i="1"/>
  <c r="J85" i="1"/>
  <c r="I85" i="1"/>
  <c r="G85" i="1"/>
  <c r="B85" i="1" s="1"/>
  <c r="F85" i="1"/>
  <c r="H85" i="1" s="1"/>
  <c r="E85" i="1"/>
  <c r="D85" i="1"/>
  <c r="C85" i="1"/>
  <c r="A85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T84" i="1"/>
  <c r="R84" i="1"/>
  <c r="S84" i="1" s="1"/>
  <c r="Q84" i="1"/>
  <c r="O84" i="1"/>
  <c r="P84" i="1" s="1"/>
  <c r="N84" i="1"/>
  <c r="M84" i="1"/>
  <c r="L84" i="1"/>
  <c r="K84" i="1"/>
  <c r="J84" i="1"/>
  <c r="I84" i="1"/>
  <c r="G84" i="1"/>
  <c r="B84" i="1" s="1"/>
  <c r="F84" i="1"/>
  <c r="A84" i="1" s="1"/>
  <c r="E84" i="1"/>
  <c r="D84" i="1"/>
  <c r="C84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T83" i="1"/>
  <c r="R83" i="1"/>
  <c r="S83" i="1" s="1"/>
  <c r="Q83" i="1"/>
  <c r="O83" i="1"/>
  <c r="P83" i="1" s="1"/>
  <c r="N83" i="1"/>
  <c r="M83" i="1"/>
  <c r="L83" i="1"/>
  <c r="K83" i="1"/>
  <c r="J83" i="1"/>
  <c r="I83" i="1"/>
  <c r="G83" i="1"/>
  <c r="B83" i="1" s="1"/>
  <c r="F83" i="1"/>
  <c r="A83" i="1" s="1"/>
  <c r="E83" i="1"/>
  <c r="D83" i="1"/>
  <c r="C83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T82" i="1"/>
  <c r="R82" i="1"/>
  <c r="S82" i="1" s="1"/>
  <c r="Q82" i="1"/>
  <c r="O82" i="1"/>
  <c r="P82" i="1" s="1"/>
  <c r="N82" i="1"/>
  <c r="M82" i="1"/>
  <c r="L82" i="1"/>
  <c r="K82" i="1"/>
  <c r="J82" i="1"/>
  <c r="I82" i="1"/>
  <c r="G82" i="1"/>
  <c r="B82" i="1" s="1"/>
  <c r="F82" i="1"/>
  <c r="H82" i="1" s="1"/>
  <c r="E82" i="1"/>
  <c r="D82" i="1"/>
  <c r="C82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T81" i="1"/>
  <c r="R81" i="1"/>
  <c r="S81" i="1" s="1"/>
  <c r="Q81" i="1"/>
  <c r="O81" i="1"/>
  <c r="P81" i="1" s="1"/>
  <c r="N81" i="1"/>
  <c r="M81" i="1"/>
  <c r="L81" i="1"/>
  <c r="K81" i="1"/>
  <c r="J81" i="1"/>
  <c r="I81" i="1"/>
  <c r="G81" i="1"/>
  <c r="B81" i="1" s="1"/>
  <c r="F81" i="1"/>
  <c r="A81" i="1" s="1"/>
  <c r="E81" i="1"/>
  <c r="D81" i="1"/>
  <c r="C81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T80" i="1"/>
  <c r="R80" i="1"/>
  <c r="S80" i="1" s="1"/>
  <c r="Q80" i="1"/>
  <c r="O80" i="1"/>
  <c r="P80" i="1" s="1"/>
  <c r="N80" i="1"/>
  <c r="M80" i="1"/>
  <c r="L80" i="1"/>
  <c r="K80" i="1"/>
  <c r="J80" i="1"/>
  <c r="I80" i="1"/>
  <c r="G80" i="1"/>
  <c r="B80" i="1" s="1"/>
  <c r="F80" i="1"/>
  <c r="A80" i="1" s="1"/>
  <c r="E80" i="1"/>
  <c r="D80" i="1"/>
  <c r="C80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T79" i="1"/>
  <c r="R79" i="1"/>
  <c r="S79" i="1" s="1"/>
  <c r="Q79" i="1"/>
  <c r="O79" i="1"/>
  <c r="P79" i="1" s="1"/>
  <c r="N79" i="1"/>
  <c r="M79" i="1"/>
  <c r="L79" i="1"/>
  <c r="K79" i="1"/>
  <c r="J79" i="1"/>
  <c r="I79" i="1"/>
  <c r="G79" i="1"/>
  <c r="B79" i="1" s="1"/>
  <c r="F79" i="1"/>
  <c r="A79" i="1" s="1"/>
  <c r="E79" i="1"/>
  <c r="D79" i="1"/>
  <c r="C79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T78" i="1"/>
  <c r="R78" i="1"/>
  <c r="S78" i="1" s="1"/>
  <c r="Q78" i="1"/>
  <c r="O78" i="1"/>
  <c r="P78" i="1" s="1"/>
  <c r="N78" i="1"/>
  <c r="M78" i="1"/>
  <c r="L78" i="1"/>
  <c r="K78" i="1"/>
  <c r="J78" i="1"/>
  <c r="I78" i="1"/>
  <c r="G78" i="1"/>
  <c r="B78" i="1" s="1"/>
  <c r="F78" i="1"/>
  <c r="H78" i="1" s="1"/>
  <c r="E78" i="1"/>
  <c r="D78" i="1"/>
  <c r="C78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T77" i="1"/>
  <c r="R77" i="1"/>
  <c r="S77" i="1" s="1"/>
  <c r="Q77" i="1"/>
  <c r="O77" i="1"/>
  <c r="P77" i="1" s="1"/>
  <c r="N77" i="1"/>
  <c r="M77" i="1"/>
  <c r="L77" i="1"/>
  <c r="K77" i="1"/>
  <c r="J77" i="1"/>
  <c r="I77" i="1"/>
  <c r="G77" i="1"/>
  <c r="B77" i="1" s="1"/>
  <c r="F77" i="1"/>
  <c r="E77" i="1"/>
  <c r="D77" i="1"/>
  <c r="C77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T76" i="1"/>
  <c r="R76" i="1"/>
  <c r="S76" i="1" s="1"/>
  <c r="Q76" i="1"/>
  <c r="O76" i="1"/>
  <c r="P76" i="1" s="1"/>
  <c r="N76" i="1"/>
  <c r="M76" i="1"/>
  <c r="L76" i="1"/>
  <c r="K76" i="1"/>
  <c r="J76" i="1"/>
  <c r="I76" i="1"/>
  <c r="G76" i="1"/>
  <c r="B76" i="1" s="1"/>
  <c r="F76" i="1"/>
  <c r="A76" i="1" s="1"/>
  <c r="E76" i="1"/>
  <c r="D76" i="1"/>
  <c r="C76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T75" i="1"/>
  <c r="R75" i="1"/>
  <c r="S75" i="1" s="1"/>
  <c r="Q75" i="1"/>
  <c r="O75" i="1"/>
  <c r="P75" i="1" s="1"/>
  <c r="N75" i="1"/>
  <c r="M75" i="1"/>
  <c r="L75" i="1"/>
  <c r="K75" i="1"/>
  <c r="J75" i="1"/>
  <c r="I75" i="1"/>
  <c r="G75" i="1"/>
  <c r="B75" i="1" s="1"/>
  <c r="F75" i="1"/>
  <c r="H75" i="1" s="1"/>
  <c r="E75" i="1"/>
  <c r="D75" i="1"/>
  <c r="C75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T74" i="1"/>
  <c r="R74" i="1"/>
  <c r="S74" i="1" s="1"/>
  <c r="Q74" i="1"/>
  <c r="O74" i="1"/>
  <c r="P74" i="1" s="1"/>
  <c r="N74" i="1"/>
  <c r="M74" i="1"/>
  <c r="L74" i="1"/>
  <c r="K74" i="1"/>
  <c r="J74" i="1"/>
  <c r="I74" i="1"/>
  <c r="G74" i="1"/>
  <c r="B74" i="1" s="1"/>
  <c r="F74" i="1"/>
  <c r="H74" i="1" s="1"/>
  <c r="E74" i="1"/>
  <c r="D74" i="1"/>
  <c r="C74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T73" i="1"/>
  <c r="R73" i="1"/>
  <c r="S73" i="1" s="1"/>
  <c r="Q73" i="1"/>
  <c r="O73" i="1"/>
  <c r="P73" i="1" s="1"/>
  <c r="N73" i="1"/>
  <c r="M73" i="1"/>
  <c r="L73" i="1"/>
  <c r="K73" i="1"/>
  <c r="J73" i="1"/>
  <c r="I73" i="1"/>
  <c r="G73" i="1"/>
  <c r="B73" i="1" s="1"/>
  <c r="F73" i="1"/>
  <c r="A73" i="1" s="1"/>
  <c r="E73" i="1"/>
  <c r="D73" i="1"/>
  <c r="C73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T72" i="1"/>
  <c r="R72" i="1"/>
  <c r="S72" i="1" s="1"/>
  <c r="Q72" i="1"/>
  <c r="O72" i="1"/>
  <c r="P72" i="1" s="1"/>
  <c r="N72" i="1"/>
  <c r="M72" i="1"/>
  <c r="L72" i="1"/>
  <c r="K72" i="1"/>
  <c r="J72" i="1"/>
  <c r="I72" i="1"/>
  <c r="G72" i="1"/>
  <c r="B72" i="1" s="1"/>
  <c r="F72" i="1"/>
  <c r="A72" i="1" s="1"/>
  <c r="E72" i="1"/>
  <c r="D72" i="1"/>
  <c r="C72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T71" i="1"/>
  <c r="R71" i="1"/>
  <c r="S71" i="1" s="1"/>
  <c r="Q71" i="1"/>
  <c r="O71" i="1"/>
  <c r="P71" i="1" s="1"/>
  <c r="N71" i="1"/>
  <c r="M71" i="1"/>
  <c r="L71" i="1"/>
  <c r="K71" i="1"/>
  <c r="J71" i="1"/>
  <c r="I71" i="1"/>
  <c r="G71" i="1"/>
  <c r="B71" i="1" s="1"/>
  <c r="F71" i="1"/>
  <c r="A71" i="1" s="1"/>
  <c r="E71" i="1"/>
  <c r="D71" i="1"/>
  <c r="C71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T70" i="1"/>
  <c r="R70" i="1"/>
  <c r="S70" i="1" s="1"/>
  <c r="Q70" i="1"/>
  <c r="O70" i="1"/>
  <c r="P70" i="1" s="1"/>
  <c r="N70" i="1"/>
  <c r="M70" i="1"/>
  <c r="L70" i="1"/>
  <c r="K70" i="1"/>
  <c r="J70" i="1"/>
  <c r="I70" i="1"/>
  <c r="G70" i="1"/>
  <c r="B70" i="1" s="1"/>
  <c r="F70" i="1"/>
  <c r="A70" i="1" s="1"/>
  <c r="E70" i="1"/>
  <c r="D70" i="1"/>
  <c r="C70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T69" i="1"/>
  <c r="R69" i="1"/>
  <c r="S69" i="1" s="1"/>
  <c r="Q69" i="1"/>
  <c r="O69" i="1"/>
  <c r="P69" i="1" s="1"/>
  <c r="N69" i="1"/>
  <c r="M69" i="1"/>
  <c r="L69" i="1"/>
  <c r="K69" i="1"/>
  <c r="J69" i="1"/>
  <c r="I69" i="1"/>
  <c r="G69" i="1"/>
  <c r="B69" i="1" s="1"/>
  <c r="F69" i="1"/>
  <c r="A69" i="1" s="1"/>
  <c r="E69" i="1"/>
  <c r="D69" i="1"/>
  <c r="C69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T68" i="1"/>
  <c r="R68" i="1"/>
  <c r="S68" i="1" s="1"/>
  <c r="Q68" i="1"/>
  <c r="O68" i="1"/>
  <c r="P68" i="1" s="1"/>
  <c r="N68" i="1"/>
  <c r="M68" i="1"/>
  <c r="L68" i="1"/>
  <c r="K68" i="1"/>
  <c r="J68" i="1"/>
  <c r="I68" i="1"/>
  <c r="G68" i="1"/>
  <c r="B68" i="1" s="1"/>
  <c r="F68" i="1"/>
  <c r="A68" i="1" s="1"/>
  <c r="E68" i="1"/>
  <c r="D68" i="1"/>
  <c r="C68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T67" i="1"/>
  <c r="R67" i="1"/>
  <c r="S67" i="1" s="1"/>
  <c r="Q67" i="1"/>
  <c r="O67" i="1"/>
  <c r="P67" i="1" s="1"/>
  <c r="N67" i="1"/>
  <c r="M67" i="1"/>
  <c r="L67" i="1"/>
  <c r="K67" i="1"/>
  <c r="J67" i="1"/>
  <c r="I67" i="1"/>
  <c r="G67" i="1"/>
  <c r="B67" i="1" s="1"/>
  <c r="F67" i="1"/>
  <c r="A67" i="1" s="1"/>
  <c r="E67" i="1"/>
  <c r="D67" i="1"/>
  <c r="C67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T66" i="1"/>
  <c r="R66" i="1"/>
  <c r="S66" i="1" s="1"/>
  <c r="Q66" i="1"/>
  <c r="O66" i="1"/>
  <c r="P66" i="1" s="1"/>
  <c r="N66" i="1"/>
  <c r="M66" i="1"/>
  <c r="L66" i="1"/>
  <c r="K66" i="1"/>
  <c r="J66" i="1"/>
  <c r="I66" i="1"/>
  <c r="G66" i="1"/>
  <c r="B66" i="1" s="1"/>
  <c r="F66" i="1"/>
  <c r="H66" i="1" s="1"/>
  <c r="E66" i="1"/>
  <c r="D66" i="1"/>
  <c r="C66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T65" i="1"/>
  <c r="R65" i="1"/>
  <c r="S65" i="1" s="1"/>
  <c r="Q65" i="1"/>
  <c r="O65" i="1"/>
  <c r="P65" i="1" s="1"/>
  <c r="N65" i="1"/>
  <c r="M65" i="1"/>
  <c r="L65" i="1"/>
  <c r="K65" i="1"/>
  <c r="J65" i="1"/>
  <c r="I65" i="1"/>
  <c r="G65" i="1"/>
  <c r="B65" i="1" s="1"/>
  <c r="F65" i="1"/>
  <c r="A65" i="1" s="1"/>
  <c r="E65" i="1"/>
  <c r="D65" i="1"/>
  <c r="C65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T64" i="1"/>
  <c r="R64" i="1"/>
  <c r="S64" i="1" s="1"/>
  <c r="Q64" i="1"/>
  <c r="O64" i="1"/>
  <c r="P64" i="1" s="1"/>
  <c r="N64" i="1"/>
  <c r="M64" i="1"/>
  <c r="L64" i="1"/>
  <c r="K64" i="1"/>
  <c r="J64" i="1"/>
  <c r="I64" i="1"/>
  <c r="G64" i="1"/>
  <c r="B64" i="1" s="1"/>
  <c r="F64" i="1"/>
  <c r="A64" i="1" s="1"/>
  <c r="E64" i="1"/>
  <c r="D64" i="1"/>
  <c r="C64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T63" i="1"/>
  <c r="R63" i="1"/>
  <c r="S63" i="1" s="1"/>
  <c r="Q63" i="1"/>
  <c r="O63" i="1"/>
  <c r="P63" i="1" s="1"/>
  <c r="N63" i="1"/>
  <c r="M63" i="1"/>
  <c r="L63" i="1"/>
  <c r="K63" i="1"/>
  <c r="J63" i="1"/>
  <c r="I63" i="1"/>
  <c r="G63" i="1"/>
  <c r="B63" i="1" s="1"/>
  <c r="F63" i="1"/>
  <c r="A63" i="1" s="1"/>
  <c r="E63" i="1"/>
  <c r="D63" i="1"/>
  <c r="C63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T62" i="1"/>
  <c r="R62" i="1"/>
  <c r="S62" i="1" s="1"/>
  <c r="Q62" i="1"/>
  <c r="O62" i="1"/>
  <c r="P62" i="1" s="1"/>
  <c r="N62" i="1"/>
  <c r="M62" i="1"/>
  <c r="L62" i="1"/>
  <c r="K62" i="1"/>
  <c r="J62" i="1"/>
  <c r="I62" i="1"/>
  <c r="G62" i="1"/>
  <c r="B62" i="1" s="1"/>
  <c r="F62" i="1"/>
  <c r="H62" i="1" s="1"/>
  <c r="E62" i="1"/>
  <c r="D62" i="1"/>
  <c r="C62" i="1"/>
  <c r="A62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T61" i="1"/>
  <c r="R61" i="1"/>
  <c r="S61" i="1" s="1"/>
  <c r="Q61" i="1"/>
  <c r="O61" i="1"/>
  <c r="P61" i="1" s="1"/>
  <c r="N61" i="1"/>
  <c r="M61" i="1"/>
  <c r="L61" i="1"/>
  <c r="K61" i="1"/>
  <c r="J61" i="1"/>
  <c r="I61" i="1"/>
  <c r="G61" i="1"/>
  <c r="B61" i="1" s="1"/>
  <c r="F61" i="1"/>
  <c r="H61" i="1" s="1"/>
  <c r="E61" i="1"/>
  <c r="D61" i="1"/>
  <c r="C61" i="1"/>
  <c r="A61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T60" i="1"/>
  <c r="R60" i="1"/>
  <c r="S60" i="1" s="1"/>
  <c r="Q60" i="1"/>
  <c r="O60" i="1"/>
  <c r="P60" i="1" s="1"/>
  <c r="N60" i="1"/>
  <c r="M60" i="1"/>
  <c r="L60" i="1"/>
  <c r="K60" i="1"/>
  <c r="J60" i="1"/>
  <c r="I60" i="1"/>
  <c r="G60" i="1"/>
  <c r="B60" i="1" s="1"/>
  <c r="F60" i="1"/>
  <c r="A60" i="1" s="1"/>
  <c r="E60" i="1"/>
  <c r="D60" i="1"/>
  <c r="C60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T59" i="1"/>
  <c r="R59" i="1"/>
  <c r="S59" i="1" s="1"/>
  <c r="Q59" i="1"/>
  <c r="O59" i="1"/>
  <c r="P59" i="1" s="1"/>
  <c r="N59" i="1"/>
  <c r="M59" i="1"/>
  <c r="L59" i="1"/>
  <c r="K59" i="1"/>
  <c r="J59" i="1"/>
  <c r="I59" i="1"/>
  <c r="G59" i="1"/>
  <c r="B59" i="1" s="1"/>
  <c r="F59" i="1"/>
  <c r="A59" i="1" s="1"/>
  <c r="E59" i="1"/>
  <c r="D59" i="1"/>
  <c r="C59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T58" i="1"/>
  <c r="R58" i="1"/>
  <c r="S58" i="1" s="1"/>
  <c r="Q58" i="1"/>
  <c r="O58" i="1"/>
  <c r="P58" i="1" s="1"/>
  <c r="N58" i="1"/>
  <c r="M58" i="1"/>
  <c r="L58" i="1"/>
  <c r="K58" i="1"/>
  <c r="J58" i="1"/>
  <c r="I58" i="1"/>
  <c r="G58" i="1"/>
  <c r="B58" i="1" s="1"/>
  <c r="F58" i="1"/>
  <c r="H58" i="1" s="1"/>
  <c r="E58" i="1"/>
  <c r="D58" i="1"/>
  <c r="C58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T57" i="1"/>
  <c r="R57" i="1"/>
  <c r="S57" i="1" s="1"/>
  <c r="Q57" i="1"/>
  <c r="O57" i="1"/>
  <c r="P57" i="1" s="1"/>
  <c r="N57" i="1"/>
  <c r="M57" i="1"/>
  <c r="L57" i="1"/>
  <c r="K57" i="1"/>
  <c r="J57" i="1"/>
  <c r="I57" i="1"/>
  <c r="G57" i="1"/>
  <c r="B57" i="1" s="1"/>
  <c r="F57" i="1"/>
  <c r="A57" i="1" s="1"/>
  <c r="E57" i="1"/>
  <c r="D57" i="1"/>
  <c r="C57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T56" i="1"/>
  <c r="R56" i="1"/>
  <c r="S56" i="1" s="1"/>
  <c r="Q56" i="1"/>
  <c r="O56" i="1"/>
  <c r="P56" i="1" s="1"/>
  <c r="N56" i="1"/>
  <c r="M56" i="1"/>
  <c r="L56" i="1"/>
  <c r="K56" i="1"/>
  <c r="J56" i="1"/>
  <c r="I56" i="1"/>
  <c r="G56" i="1"/>
  <c r="B56" i="1" s="1"/>
  <c r="F56" i="1"/>
  <c r="E56" i="1"/>
  <c r="D56" i="1"/>
  <c r="C56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T55" i="1"/>
  <c r="R55" i="1"/>
  <c r="S55" i="1" s="1"/>
  <c r="Q55" i="1"/>
  <c r="O55" i="1"/>
  <c r="P55" i="1" s="1"/>
  <c r="N55" i="1"/>
  <c r="M55" i="1"/>
  <c r="L55" i="1"/>
  <c r="K55" i="1"/>
  <c r="J55" i="1"/>
  <c r="I55" i="1"/>
  <c r="G55" i="1"/>
  <c r="B55" i="1" s="1"/>
  <c r="F55" i="1"/>
  <c r="A55" i="1" s="1"/>
  <c r="E55" i="1"/>
  <c r="D55" i="1"/>
  <c r="C55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T54" i="1"/>
  <c r="R54" i="1"/>
  <c r="S54" i="1" s="1"/>
  <c r="Q54" i="1"/>
  <c r="O54" i="1"/>
  <c r="P54" i="1" s="1"/>
  <c r="N54" i="1"/>
  <c r="M54" i="1"/>
  <c r="L54" i="1"/>
  <c r="K54" i="1"/>
  <c r="J54" i="1"/>
  <c r="I54" i="1"/>
  <c r="G54" i="1"/>
  <c r="B54" i="1" s="1"/>
  <c r="F54" i="1"/>
  <c r="H54" i="1" s="1"/>
  <c r="E54" i="1"/>
  <c r="D54" i="1"/>
  <c r="C54" i="1"/>
  <c r="A54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T53" i="1"/>
  <c r="R53" i="1"/>
  <c r="S53" i="1" s="1"/>
  <c r="Q53" i="1"/>
  <c r="O53" i="1"/>
  <c r="P53" i="1" s="1"/>
  <c r="N53" i="1"/>
  <c r="M53" i="1"/>
  <c r="L53" i="1"/>
  <c r="K53" i="1"/>
  <c r="J53" i="1"/>
  <c r="I53" i="1"/>
  <c r="G53" i="1"/>
  <c r="B53" i="1" s="1"/>
  <c r="F53" i="1"/>
  <c r="H53" i="1" s="1"/>
  <c r="E53" i="1"/>
  <c r="D53" i="1"/>
  <c r="C53" i="1"/>
  <c r="A53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T52" i="1"/>
  <c r="R52" i="1"/>
  <c r="S52" i="1" s="1"/>
  <c r="Q52" i="1"/>
  <c r="O52" i="1"/>
  <c r="P52" i="1" s="1"/>
  <c r="N52" i="1"/>
  <c r="M52" i="1"/>
  <c r="L52" i="1"/>
  <c r="K52" i="1"/>
  <c r="J52" i="1"/>
  <c r="I52" i="1"/>
  <c r="G52" i="1"/>
  <c r="B52" i="1" s="1"/>
  <c r="F52" i="1"/>
  <c r="A52" i="1" s="1"/>
  <c r="E52" i="1"/>
  <c r="D52" i="1"/>
  <c r="C52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T51" i="1"/>
  <c r="R51" i="1"/>
  <c r="S51" i="1" s="1"/>
  <c r="Q51" i="1"/>
  <c r="O51" i="1"/>
  <c r="P51" i="1" s="1"/>
  <c r="N51" i="1"/>
  <c r="M51" i="1"/>
  <c r="L51" i="1"/>
  <c r="K51" i="1"/>
  <c r="J51" i="1"/>
  <c r="I51" i="1"/>
  <c r="G51" i="1"/>
  <c r="B51" i="1" s="1"/>
  <c r="F51" i="1"/>
  <c r="A51" i="1" s="1"/>
  <c r="E51" i="1"/>
  <c r="D51" i="1"/>
  <c r="C51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T50" i="1"/>
  <c r="R50" i="1"/>
  <c r="S50" i="1" s="1"/>
  <c r="Q50" i="1"/>
  <c r="O50" i="1"/>
  <c r="P50" i="1" s="1"/>
  <c r="N50" i="1"/>
  <c r="M50" i="1"/>
  <c r="L50" i="1"/>
  <c r="K50" i="1"/>
  <c r="J50" i="1"/>
  <c r="I50" i="1"/>
  <c r="G50" i="1"/>
  <c r="B50" i="1" s="1"/>
  <c r="F50" i="1"/>
  <c r="H50" i="1" s="1"/>
  <c r="E50" i="1"/>
  <c r="D50" i="1"/>
  <c r="C50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T49" i="1"/>
  <c r="R49" i="1"/>
  <c r="S49" i="1" s="1"/>
  <c r="Q49" i="1"/>
  <c r="O49" i="1"/>
  <c r="P49" i="1" s="1"/>
  <c r="N49" i="1"/>
  <c r="M49" i="1"/>
  <c r="L49" i="1"/>
  <c r="K49" i="1"/>
  <c r="J49" i="1"/>
  <c r="I49" i="1"/>
  <c r="G49" i="1"/>
  <c r="B49" i="1" s="1"/>
  <c r="F49" i="1"/>
  <c r="A49" i="1" s="1"/>
  <c r="E49" i="1"/>
  <c r="D49" i="1"/>
  <c r="C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T48" i="1"/>
  <c r="R48" i="1"/>
  <c r="S48" i="1" s="1"/>
  <c r="Q48" i="1"/>
  <c r="O48" i="1"/>
  <c r="P48" i="1" s="1"/>
  <c r="N48" i="1"/>
  <c r="M48" i="1"/>
  <c r="L48" i="1"/>
  <c r="K48" i="1"/>
  <c r="J48" i="1"/>
  <c r="I48" i="1"/>
  <c r="G48" i="1"/>
  <c r="B48" i="1" s="1"/>
  <c r="F48" i="1"/>
  <c r="A48" i="1" s="1"/>
  <c r="E48" i="1"/>
  <c r="D48" i="1"/>
  <c r="C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T47" i="1"/>
  <c r="R47" i="1"/>
  <c r="S47" i="1" s="1"/>
  <c r="Q47" i="1"/>
  <c r="O47" i="1"/>
  <c r="P47" i="1" s="1"/>
  <c r="N47" i="1"/>
  <c r="M47" i="1"/>
  <c r="L47" i="1"/>
  <c r="K47" i="1"/>
  <c r="J47" i="1"/>
  <c r="I47" i="1"/>
  <c r="G47" i="1"/>
  <c r="B47" i="1" s="1"/>
  <c r="F47" i="1"/>
  <c r="A47" i="1" s="1"/>
  <c r="E47" i="1"/>
  <c r="D47" i="1"/>
  <c r="C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T46" i="1"/>
  <c r="R46" i="1"/>
  <c r="S46" i="1" s="1"/>
  <c r="Q46" i="1"/>
  <c r="O46" i="1"/>
  <c r="P46" i="1" s="1"/>
  <c r="N46" i="1"/>
  <c r="M46" i="1"/>
  <c r="L46" i="1"/>
  <c r="K46" i="1"/>
  <c r="J46" i="1"/>
  <c r="I46" i="1"/>
  <c r="G46" i="1"/>
  <c r="B46" i="1" s="1"/>
  <c r="F46" i="1"/>
  <c r="A46" i="1" s="1"/>
  <c r="E46" i="1"/>
  <c r="D46" i="1"/>
  <c r="C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T45" i="1"/>
  <c r="R45" i="1"/>
  <c r="S45" i="1" s="1"/>
  <c r="Q45" i="1"/>
  <c r="O45" i="1"/>
  <c r="P45" i="1" s="1"/>
  <c r="N45" i="1"/>
  <c r="M45" i="1"/>
  <c r="L45" i="1"/>
  <c r="K45" i="1"/>
  <c r="J45" i="1"/>
  <c r="I45" i="1"/>
  <c r="G45" i="1"/>
  <c r="B45" i="1" s="1"/>
  <c r="F45" i="1"/>
  <c r="A45" i="1" s="1"/>
  <c r="E45" i="1"/>
  <c r="D45" i="1"/>
  <c r="C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T44" i="1"/>
  <c r="R44" i="1"/>
  <c r="S44" i="1" s="1"/>
  <c r="Q44" i="1"/>
  <c r="O44" i="1"/>
  <c r="P44" i="1" s="1"/>
  <c r="N44" i="1"/>
  <c r="M44" i="1"/>
  <c r="L44" i="1"/>
  <c r="K44" i="1"/>
  <c r="J44" i="1"/>
  <c r="I44" i="1"/>
  <c r="G44" i="1"/>
  <c r="B44" i="1" s="1"/>
  <c r="F44" i="1"/>
  <c r="A44" i="1" s="1"/>
  <c r="E44" i="1"/>
  <c r="D44" i="1"/>
  <c r="C44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T43" i="1"/>
  <c r="R43" i="1"/>
  <c r="S43" i="1" s="1"/>
  <c r="Q43" i="1"/>
  <c r="O43" i="1"/>
  <c r="P43" i="1" s="1"/>
  <c r="N43" i="1"/>
  <c r="M43" i="1"/>
  <c r="L43" i="1"/>
  <c r="K43" i="1"/>
  <c r="J43" i="1"/>
  <c r="I43" i="1"/>
  <c r="G43" i="1"/>
  <c r="B43" i="1" s="1"/>
  <c r="F43" i="1"/>
  <c r="H43" i="1" s="1"/>
  <c r="E43" i="1"/>
  <c r="D43" i="1"/>
  <c r="C43" i="1"/>
  <c r="A43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T42" i="1"/>
  <c r="R42" i="1"/>
  <c r="S42" i="1" s="1"/>
  <c r="Q42" i="1"/>
  <c r="O42" i="1"/>
  <c r="P42" i="1" s="1"/>
  <c r="N42" i="1"/>
  <c r="M42" i="1"/>
  <c r="L42" i="1"/>
  <c r="K42" i="1"/>
  <c r="J42" i="1"/>
  <c r="I42" i="1"/>
  <c r="G42" i="1"/>
  <c r="B42" i="1" s="1"/>
  <c r="F42" i="1"/>
  <c r="H42" i="1" s="1"/>
  <c r="E42" i="1"/>
  <c r="D42" i="1"/>
  <c r="C42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T41" i="1"/>
  <c r="R41" i="1"/>
  <c r="S41" i="1" s="1"/>
  <c r="Q41" i="1"/>
  <c r="O41" i="1"/>
  <c r="P41" i="1" s="1"/>
  <c r="N41" i="1"/>
  <c r="M41" i="1"/>
  <c r="L41" i="1"/>
  <c r="K41" i="1"/>
  <c r="J41" i="1"/>
  <c r="I41" i="1"/>
  <c r="G41" i="1"/>
  <c r="B41" i="1" s="1"/>
  <c r="F41" i="1"/>
  <c r="A41" i="1" s="1"/>
  <c r="E41" i="1"/>
  <c r="D41" i="1"/>
  <c r="C41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T40" i="1"/>
  <c r="R40" i="1"/>
  <c r="S40" i="1" s="1"/>
  <c r="Q40" i="1"/>
  <c r="O40" i="1"/>
  <c r="P40" i="1" s="1"/>
  <c r="N40" i="1"/>
  <c r="M40" i="1"/>
  <c r="L40" i="1"/>
  <c r="K40" i="1"/>
  <c r="J40" i="1"/>
  <c r="I40" i="1"/>
  <c r="G40" i="1"/>
  <c r="B40" i="1" s="1"/>
  <c r="F40" i="1"/>
  <c r="H40" i="1" s="1"/>
  <c r="E40" i="1"/>
  <c r="D40" i="1"/>
  <c r="C40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T39" i="1"/>
  <c r="R39" i="1"/>
  <c r="S39" i="1" s="1"/>
  <c r="Q39" i="1"/>
  <c r="O39" i="1"/>
  <c r="P39" i="1" s="1"/>
  <c r="N39" i="1"/>
  <c r="M39" i="1"/>
  <c r="L39" i="1"/>
  <c r="K39" i="1"/>
  <c r="J39" i="1"/>
  <c r="I39" i="1"/>
  <c r="G39" i="1"/>
  <c r="B39" i="1" s="1"/>
  <c r="F39" i="1"/>
  <c r="A39" i="1" s="1"/>
  <c r="E39" i="1"/>
  <c r="D39" i="1"/>
  <c r="C39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T38" i="1"/>
  <c r="R38" i="1"/>
  <c r="S38" i="1" s="1"/>
  <c r="Q38" i="1"/>
  <c r="O38" i="1"/>
  <c r="P38" i="1" s="1"/>
  <c r="N38" i="1"/>
  <c r="M38" i="1"/>
  <c r="L38" i="1"/>
  <c r="K38" i="1"/>
  <c r="J38" i="1"/>
  <c r="I38" i="1"/>
  <c r="G38" i="1"/>
  <c r="B38" i="1" s="1"/>
  <c r="F38" i="1"/>
  <c r="A38" i="1" s="1"/>
  <c r="E38" i="1"/>
  <c r="D38" i="1"/>
  <c r="C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T37" i="1"/>
  <c r="R37" i="1"/>
  <c r="S37" i="1" s="1"/>
  <c r="Q37" i="1"/>
  <c r="O37" i="1"/>
  <c r="P37" i="1" s="1"/>
  <c r="N37" i="1"/>
  <c r="M37" i="1"/>
  <c r="L37" i="1"/>
  <c r="K37" i="1"/>
  <c r="J37" i="1"/>
  <c r="I37" i="1"/>
  <c r="G37" i="1"/>
  <c r="B37" i="1" s="1"/>
  <c r="F37" i="1"/>
  <c r="A37" i="1" s="1"/>
  <c r="E37" i="1"/>
  <c r="D37" i="1"/>
  <c r="C37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T36" i="1"/>
  <c r="R36" i="1"/>
  <c r="S36" i="1" s="1"/>
  <c r="Q36" i="1"/>
  <c r="O36" i="1"/>
  <c r="P36" i="1" s="1"/>
  <c r="N36" i="1"/>
  <c r="M36" i="1"/>
  <c r="L36" i="1"/>
  <c r="K36" i="1"/>
  <c r="J36" i="1"/>
  <c r="I36" i="1"/>
  <c r="G36" i="1"/>
  <c r="B36" i="1" s="1"/>
  <c r="F36" i="1"/>
  <c r="A36" i="1" s="1"/>
  <c r="E36" i="1"/>
  <c r="D36" i="1"/>
  <c r="C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T35" i="1"/>
  <c r="R35" i="1"/>
  <c r="S35" i="1" s="1"/>
  <c r="Q35" i="1"/>
  <c r="O35" i="1"/>
  <c r="P35" i="1" s="1"/>
  <c r="N35" i="1"/>
  <c r="M35" i="1"/>
  <c r="L35" i="1"/>
  <c r="K35" i="1"/>
  <c r="J35" i="1"/>
  <c r="I35" i="1"/>
  <c r="G35" i="1"/>
  <c r="B35" i="1" s="1"/>
  <c r="F35" i="1"/>
  <c r="A35" i="1" s="1"/>
  <c r="E35" i="1"/>
  <c r="D35" i="1"/>
  <c r="C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T34" i="1"/>
  <c r="R34" i="1"/>
  <c r="S34" i="1" s="1"/>
  <c r="Q34" i="1"/>
  <c r="O34" i="1"/>
  <c r="P34" i="1" s="1"/>
  <c r="N34" i="1"/>
  <c r="M34" i="1"/>
  <c r="L34" i="1"/>
  <c r="K34" i="1"/>
  <c r="J34" i="1"/>
  <c r="I34" i="1"/>
  <c r="G34" i="1"/>
  <c r="B34" i="1" s="1"/>
  <c r="F34" i="1"/>
  <c r="H34" i="1" s="1"/>
  <c r="E34" i="1"/>
  <c r="D34" i="1"/>
  <c r="C34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T33" i="1"/>
  <c r="R33" i="1"/>
  <c r="S33" i="1" s="1"/>
  <c r="Q33" i="1"/>
  <c r="O33" i="1"/>
  <c r="P33" i="1" s="1"/>
  <c r="N33" i="1"/>
  <c r="M33" i="1"/>
  <c r="L33" i="1"/>
  <c r="K33" i="1"/>
  <c r="J33" i="1"/>
  <c r="I33" i="1"/>
  <c r="G33" i="1"/>
  <c r="B33" i="1" s="1"/>
  <c r="F33" i="1"/>
  <c r="A33" i="1" s="1"/>
  <c r="E33" i="1"/>
  <c r="D33" i="1"/>
  <c r="C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T32" i="1"/>
  <c r="R32" i="1"/>
  <c r="S32" i="1" s="1"/>
  <c r="Q32" i="1"/>
  <c r="O32" i="1"/>
  <c r="P32" i="1" s="1"/>
  <c r="N32" i="1"/>
  <c r="M32" i="1"/>
  <c r="L32" i="1"/>
  <c r="K32" i="1"/>
  <c r="J32" i="1"/>
  <c r="I32" i="1"/>
  <c r="G32" i="1"/>
  <c r="B32" i="1" s="1"/>
  <c r="F32" i="1"/>
  <c r="A32" i="1" s="1"/>
  <c r="E32" i="1"/>
  <c r="D32" i="1"/>
  <c r="C32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T31" i="1"/>
  <c r="R31" i="1"/>
  <c r="S31" i="1" s="1"/>
  <c r="Q31" i="1"/>
  <c r="O31" i="1"/>
  <c r="P31" i="1" s="1"/>
  <c r="N31" i="1"/>
  <c r="M31" i="1"/>
  <c r="L31" i="1"/>
  <c r="K31" i="1"/>
  <c r="J31" i="1"/>
  <c r="I31" i="1"/>
  <c r="G31" i="1"/>
  <c r="B31" i="1" s="1"/>
  <c r="F31" i="1"/>
  <c r="A31" i="1" s="1"/>
  <c r="E31" i="1"/>
  <c r="D31" i="1"/>
  <c r="C31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T30" i="1"/>
  <c r="R30" i="1"/>
  <c r="S30" i="1" s="1"/>
  <c r="Q30" i="1"/>
  <c r="O30" i="1"/>
  <c r="P30" i="1" s="1"/>
  <c r="N30" i="1"/>
  <c r="M30" i="1"/>
  <c r="L30" i="1"/>
  <c r="K30" i="1"/>
  <c r="J30" i="1"/>
  <c r="I30" i="1"/>
  <c r="G30" i="1"/>
  <c r="B30" i="1" s="1"/>
  <c r="F30" i="1"/>
  <c r="H30" i="1" s="1"/>
  <c r="E30" i="1"/>
  <c r="D30" i="1"/>
  <c r="C30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T29" i="1"/>
  <c r="R29" i="1"/>
  <c r="S29" i="1" s="1"/>
  <c r="Q29" i="1"/>
  <c r="O29" i="1"/>
  <c r="P29" i="1" s="1"/>
  <c r="N29" i="1"/>
  <c r="M29" i="1"/>
  <c r="L29" i="1"/>
  <c r="K29" i="1"/>
  <c r="J29" i="1"/>
  <c r="I29" i="1"/>
  <c r="G29" i="1"/>
  <c r="B29" i="1" s="1"/>
  <c r="F29" i="1"/>
  <c r="A29" i="1" s="1"/>
  <c r="E29" i="1"/>
  <c r="D29" i="1"/>
  <c r="C29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T28" i="1"/>
  <c r="R28" i="1"/>
  <c r="S28" i="1" s="1"/>
  <c r="Q28" i="1"/>
  <c r="O28" i="1"/>
  <c r="P28" i="1" s="1"/>
  <c r="N28" i="1"/>
  <c r="M28" i="1"/>
  <c r="L28" i="1"/>
  <c r="K28" i="1"/>
  <c r="J28" i="1"/>
  <c r="I28" i="1"/>
  <c r="G28" i="1"/>
  <c r="B28" i="1" s="1"/>
  <c r="F28" i="1"/>
  <c r="A28" i="1" s="1"/>
  <c r="E28" i="1"/>
  <c r="D28" i="1"/>
  <c r="C28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T27" i="1"/>
  <c r="R27" i="1"/>
  <c r="S27" i="1" s="1"/>
  <c r="Q27" i="1"/>
  <c r="O27" i="1"/>
  <c r="P27" i="1" s="1"/>
  <c r="N27" i="1"/>
  <c r="M27" i="1"/>
  <c r="L27" i="1"/>
  <c r="K27" i="1"/>
  <c r="J27" i="1"/>
  <c r="I27" i="1"/>
  <c r="G27" i="1"/>
  <c r="B27" i="1" s="1"/>
  <c r="F27" i="1"/>
  <c r="A27" i="1" s="1"/>
  <c r="E27" i="1"/>
  <c r="D27" i="1"/>
  <c r="C27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T26" i="1"/>
  <c r="R26" i="1"/>
  <c r="S26" i="1" s="1"/>
  <c r="Q26" i="1"/>
  <c r="O26" i="1"/>
  <c r="P26" i="1" s="1"/>
  <c r="N26" i="1"/>
  <c r="M26" i="1"/>
  <c r="L26" i="1"/>
  <c r="K26" i="1"/>
  <c r="J26" i="1"/>
  <c r="I26" i="1"/>
  <c r="G26" i="1"/>
  <c r="B26" i="1" s="1"/>
  <c r="F26" i="1"/>
  <c r="H26" i="1" s="1"/>
  <c r="E26" i="1"/>
  <c r="D26" i="1"/>
  <c r="C26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T25" i="1"/>
  <c r="R25" i="1"/>
  <c r="S25" i="1" s="1"/>
  <c r="Q25" i="1"/>
  <c r="O25" i="1"/>
  <c r="P25" i="1" s="1"/>
  <c r="N25" i="1"/>
  <c r="M25" i="1"/>
  <c r="L25" i="1"/>
  <c r="K25" i="1"/>
  <c r="J25" i="1"/>
  <c r="I25" i="1"/>
  <c r="G25" i="1"/>
  <c r="B25" i="1" s="1"/>
  <c r="F25" i="1"/>
  <c r="A25" i="1" s="1"/>
  <c r="E25" i="1"/>
  <c r="D25" i="1"/>
  <c r="C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T24" i="1"/>
  <c r="R24" i="1"/>
  <c r="S24" i="1" s="1"/>
  <c r="Q24" i="1"/>
  <c r="O24" i="1"/>
  <c r="P24" i="1" s="1"/>
  <c r="N24" i="1"/>
  <c r="M24" i="1"/>
  <c r="L24" i="1"/>
  <c r="K24" i="1"/>
  <c r="J24" i="1"/>
  <c r="I24" i="1"/>
  <c r="G24" i="1"/>
  <c r="B24" i="1" s="1"/>
  <c r="F24" i="1"/>
  <c r="H24" i="1" s="1"/>
  <c r="E24" i="1"/>
  <c r="D24" i="1"/>
  <c r="C24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T23" i="1"/>
  <c r="R23" i="1"/>
  <c r="S23" i="1" s="1"/>
  <c r="Q23" i="1"/>
  <c r="O23" i="1"/>
  <c r="P23" i="1" s="1"/>
  <c r="N23" i="1"/>
  <c r="M23" i="1"/>
  <c r="L23" i="1"/>
  <c r="K23" i="1"/>
  <c r="J23" i="1"/>
  <c r="I23" i="1"/>
  <c r="G23" i="1"/>
  <c r="B23" i="1" s="1"/>
  <c r="F23" i="1"/>
  <c r="E23" i="1"/>
  <c r="D23" i="1"/>
  <c r="C23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T22" i="1"/>
  <c r="R22" i="1"/>
  <c r="S22" i="1" s="1"/>
  <c r="Q22" i="1"/>
  <c r="O22" i="1"/>
  <c r="P22" i="1" s="1"/>
  <c r="N22" i="1"/>
  <c r="M22" i="1"/>
  <c r="L22" i="1"/>
  <c r="K22" i="1"/>
  <c r="J22" i="1"/>
  <c r="I22" i="1"/>
  <c r="G22" i="1"/>
  <c r="B22" i="1" s="1"/>
  <c r="F22" i="1"/>
  <c r="A22" i="1" s="1"/>
  <c r="E22" i="1"/>
  <c r="D22" i="1"/>
  <c r="C22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T21" i="1"/>
  <c r="R21" i="1"/>
  <c r="S21" i="1" s="1"/>
  <c r="Q21" i="1"/>
  <c r="O21" i="1"/>
  <c r="P21" i="1" s="1"/>
  <c r="N21" i="1"/>
  <c r="M21" i="1"/>
  <c r="L21" i="1"/>
  <c r="K21" i="1"/>
  <c r="J21" i="1"/>
  <c r="I21" i="1"/>
  <c r="G21" i="1"/>
  <c r="B21" i="1" s="1"/>
  <c r="F21" i="1"/>
  <c r="H21" i="1" s="1"/>
  <c r="E21" i="1"/>
  <c r="D21" i="1"/>
  <c r="C21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T20" i="1"/>
  <c r="R20" i="1"/>
  <c r="S20" i="1" s="1"/>
  <c r="Q20" i="1"/>
  <c r="O20" i="1"/>
  <c r="P20" i="1" s="1"/>
  <c r="N20" i="1"/>
  <c r="M20" i="1"/>
  <c r="L20" i="1"/>
  <c r="K20" i="1"/>
  <c r="J20" i="1"/>
  <c r="I20" i="1"/>
  <c r="G20" i="1"/>
  <c r="B20" i="1" s="1"/>
  <c r="F20" i="1"/>
  <c r="E20" i="1"/>
  <c r="D20" i="1"/>
  <c r="C20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T19" i="1"/>
  <c r="R19" i="1"/>
  <c r="S19" i="1" s="1"/>
  <c r="Q19" i="1"/>
  <c r="O19" i="1"/>
  <c r="P19" i="1" s="1"/>
  <c r="N19" i="1"/>
  <c r="M19" i="1"/>
  <c r="L19" i="1"/>
  <c r="K19" i="1"/>
  <c r="J19" i="1"/>
  <c r="I19" i="1"/>
  <c r="G19" i="1"/>
  <c r="B19" i="1" s="1"/>
  <c r="F19" i="1"/>
  <c r="A19" i="1" s="1"/>
  <c r="E19" i="1"/>
  <c r="D19" i="1"/>
  <c r="C19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T18" i="1"/>
  <c r="R18" i="1"/>
  <c r="S18" i="1" s="1"/>
  <c r="Q18" i="1"/>
  <c r="O18" i="1"/>
  <c r="P18" i="1" s="1"/>
  <c r="N18" i="1"/>
  <c r="M18" i="1"/>
  <c r="L18" i="1"/>
  <c r="K18" i="1"/>
  <c r="J18" i="1"/>
  <c r="I18" i="1"/>
  <c r="G18" i="1"/>
  <c r="B18" i="1" s="1"/>
  <c r="F18" i="1"/>
  <c r="H18" i="1" s="1"/>
  <c r="E18" i="1"/>
  <c r="D18" i="1"/>
  <c r="C18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T17" i="1"/>
  <c r="R17" i="1"/>
  <c r="S17" i="1" s="1"/>
  <c r="Q17" i="1"/>
  <c r="O17" i="1"/>
  <c r="P17" i="1" s="1"/>
  <c r="N17" i="1"/>
  <c r="M17" i="1"/>
  <c r="L17" i="1"/>
  <c r="K17" i="1"/>
  <c r="J17" i="1"/>
  <c r="I17" i="1"/>
  <c r="G17" i="1"/>
  <c r="B17" i="1" s="1"/>
  <c r="F17" i="1"/>
  <c r="A17" i="1" s="1"/>
  <c r="E17" i="1"/>
  <c r="D17" i="1"/>
  <c r="C17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T16" i="1"/>
  <c r="R16" i="1"/>
  <c r="S16" i="1" s="1"/>
  <c r="Q16" i="1"/>
  <c r="O16" i="1"/>
  <c r="P16" i="1" s="1"/>
  <c r="N16" i="1"/>
  <c r="M16" i="1"/>
  <c r="L16" i="1"/>
  <c r="K16" i="1"/>
  <c r="J16" i="1"/>
  <c r="I16" i="1"/>
  <c r="G16" i="1"/>
  <c r="B16" i="1" s="1"/>
  <c r="F16" i="1"/>
  <c r="A16" i="1" s="1"/>
  <c r="E16" i="1"/>
  <c r="D16" i="1"/>
  <c r="C16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T15" i="1"/>
  <c r="R15" i="1"/>
  <c r="S15" i="1" s="1"/>
  <c r="Q15" i="1"/>
  <c r="O15" i="1"/>
  <c r="P15" i="1" s="1"/>
  <c r="N15" i="1"/>
  <c r="M15" i="1"/>
  <c r="L15" i="1"/>
  <c r="K15" i="1"/>
  <c r="J15" i="1"/>
  <c r="I15" i="1"/>
  <c r="G15" i="1"/>
  <c r="B15" i="1" s="1"/>
  <c r="F15" i="1"/>
  <c r="E15" i="1"/>
  <c r="D15" i="1"/>
  <c r="C15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T14" i="1"/>
  <c r="R14" i="1"/>
  <c r="S14" i="1" s="1"/>
  <c r="Q14" i="1"/>
  <c r="O14" i="1"/>
  <c r="P14" i="1" s="1"/>
  <c r="N14" i="1"/>
  <c r="M14" i="1"/>
  <c r="L14" i="1"/>
  <c r="K14" i="1"/>
  <c r="J14" i="1"/>
  <c r="I14" i="1"/>
  <c r="G14" i="1"/>
  <c r="B14" i="1" s="1"/>
  <c r="F14" i="1"/>
  <c r="A14" i="1" s="1"/>
  <c r="E14" i="1"/>
  <c r="D14" i="1"/>
  <c r="C14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T13" i="1"/>
  <c r="R13" i="1"/>
  <c r="S13" i="1" s="1"/>
  <c r="Q13" i="1"/>
  <c r="O13" i="1"/>
  <c r="P13" i="1" s="1"/>
  <c r="N13" i="1"/>
  <c r="M13" i="1"/>
  <c r="L13" i="1"/>
  <c r="K13" i="1"/>
  <c r="J13" i="1"/>
  <c r="I13" i="1"/>
  <c r="G13" i="1"/>
  <c r="B13" i="1" s="1"/>
  <c r="F13" i="1"/>
  <c r="H13" i="1" s="1"/>
  <c r="E13" i="1"/>
  <c r="D13" i="1"/>
  <c r="C13" i="1"/>
  <c r="A13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T12" i="1"/>
  <c r="R12" i="1"/>
  <c r="S12" i="1" s="1"/>
  <c r="Q12" i="1"/>
  <c r="O12" i="1"/>
  <c r="P12" i="1" s="1"/>
  <c r="N12" i="1"/>
  <c r="M12" i="1"/>
  <c r="L12" i="1"/>
  <c r="K12" i="1"/>
  <c r="J12" i="1"/>
  <c r="I12" i="1"/>
  <c r="G12" i="1"/>
  <c r="B12" i="1" s="1"/>
  <c r="F12" i="1"/>
  <c r="E12" i="1"/>
  <c r="D12" i="1"/>
  <c r="C12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T11" i="1"/>
  <c r="R11" i="1"/>
  <c r="S11" i="1" s="1"/>
  <c r="Q11" i="1"/>
  <c r="O11" i="1"/>
  <c r="P11" i="1" s="1"/>
  <c r="N11" i="1"/>
  <c r="M11" i="1"/>
  <c r="L11" i="1"/>
  <c r="K11" i="1"/>
  <c r="J11" i="1"/>
  <c r="I11" i="1"/>
  <c r="G11" i="1"/>
  <c r="B11" i="1" s="1"/>
  <c r="F11" i="1"/>
  <c r="A11" i="1" s="1"/>
  <c r="E11" i="1"/>
  <c r="D11" i="1"/>
  <c r="C11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T10" i="1"/>
  <c r="R10" i="1"/>
  <c r="S10" i="1" s="1"/>
  <c r="Q10" i="1"/>
  <c r="O10" i="1"/>
  <c r="P10" i="1" s="1"/>
  <c r="N10" i="1"/>
  <c r="M10" i="1"/>
  <c r="L10" i="1"/>
  <c r="K10" i="1"/>
  <c r="J10" i="1"/>
  <c r="I10" i="1"/>
  <c r="G10" i="1"/>
  <c r="B10" i="1" s="1"/>
  <c r="F10" i="1"/>
  <c r="E10" i="1"/>
  <c r="D10" i="1"/>
  <c r="C10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T9" i="1"/>
  <c r="R9" i="1"/>
  <c r="S9" i="1" s="1"/>
  <c r="Q9" i="1"/>
  <c r="O9" i="1"/>
  <c r="P9" i="1" s="1"/>
  <c r="N9" i="1"/>
  <c r="M9" i="1"/>
  <c r="L9" i="1"/>
  <c r="K9" i="1"/>
  <c r="J9" i="1"/>
  <c r="I9" i="1"/>
  <c r="G9" i="1"/>
  <c r="B9" i="1" s="1"/>
  <c r="F9" i="1"/>
  <c r="A9" i="1" s="1"/>
  <c r="E9" i="1"/>
  <c r="D9" i="1"/>
  <c r="C9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T8" i="1"/>
  <c r="R8" i="1"/>
  <c r="S8" i="1" s="1"/>
  <c r="Q8" i="1"/>
  <c r="O8" i="1"/>
  <c r="P8" i="1" s="1"/>
  <c r="N8" i="1"/>
  <c r="M8" i="1"/>
  <c r="L8" i="1"/>
  <c r="K8" i="1"/>
  <c r="J8" i="1"/>
  <c r="I8" i="1"/>
  <c r="G8" i="1"/>
  <c r="B8" i="1" s="1"/>
  <c r="F8" i="1"/>
  <c r="H8" i="1" s="1"/>
  <c r="E8" i="1"/>
  <c r="D8" i="1"/>
  <c r="C8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T7" i="1"/>
  <c r="R7" i="1"/>
  <c r="S7" i="1" s="1"/>
  <c r="Q7" i="1"/>
  <c r="O7" i="1"/>
  <c r="P7" i="1" s="1"/>
  <c r="N7" i="1"/>
  <c r="M7" i="1"/>
  <c r="L7" i="1"/>
  <c r="K7" i="1"/>
  <c r="J7" i="1"/>
  <c r="I7" i="1"/>
  <c r="G7" i="1"/>
  <c r="B7" i="1" s="1"/>
  <c r="F7" i="1"/>
  <c r="A7" i="1" s="1"/>
  <c r="E7" i="1"/>
  <c r="D7" i="1"/>
  <c r="C7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T6" i="1"/>
  <c r="R6" i="1"/>
  <c r="S6" i="1" s="1"/>
  <c r="Q6" i="1"/>
  <c r="O6" i="1"/>
  <c r="P6" i="1" s="1"/>
  <c r="N6" i="1"/>
  <c r="M6" i="1"/>
  <c r="L6" i="1"/>
  <c r="K6" i="1"/>
  <c r="J6" i="1"/>
  <c r="I6" i="1"/>
  <c r="G6" i="1"/>
  <c r="B6" i="1" s="1"/>
  <c r="F6" i="1"/>
  <c r="A6" i="1" s="1"/>
  <c r="E6" i="1"/>
  <c r="D6" i="1"/>
  <c r="C6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T5" i="1"/>
  <c r="R5" i="1"/>
  <c r="S5" i="1" s="1"/>
  <c r="Q5" i="1"/>
  <c r="O5" i="1"/>
  <c r="P5" i="1" s="1"/>
  <c r="N5" i="1"/>
  <c r="M5" i="1"/>
  <c r="L5" i="1"/>
  <c r="K5" i="1"/>
  <c r="J5" i="1"/>
  <c r="I5" i="1"/>
  <c r="G5" i="1"/>
  <c r="B5" i="1" s="1"/>
  <c r="F5" i="1"/>
  <c r="A5" i="1" s="1"/>
  <c r="E5" i="1"/>
  <c r="D5" i="1"/>
  <c r="C5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T4" i="1"/>
  <c r="R4" i="1"/>
  <c r="S4" i="1" s="1"/>
  <c r="Q4" i="1"/>
  <c r="O4" i="1"/>
  <c r="P4" i="1" s="1"/>
  <c r="N4" i="1"/>
  <c r="M4" i="1"/>
  <c r="L4" i="1"/>
  <c r="K4" i="1"/>
  <c r="J4" i="1"/>
  <c r="I4" i="1"/>
  <c r="G4" i="1"/>
  <c r="B4" i="1" s="1"/>
  <c r="F4" i="1"/>
  <c r="H4" i="1" s="1"/>
  <c r="E4" i="1"/>
  <c r="D4" i="1"/>
  <c r="C4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T3" i="1"/>
  <c r="R3" i="1"/>
  <c r="S3" i="1" s="1"/>
  <c r="Q3" i="1"/>
  <c r="O3" i="1"/>
  <c r="P3" i="1" s="1"/>
  <c r="N3" i="1"/>
  <c r="M3" i="1"/>
  <c r="L3" i="1"/>
  <c r="K3" i="1"/>
  <c r="J3" i="1"/>
  <c r="I3" i="1"/>
  <c r="G3" i="1"/>
  <c r="B3" i="1" s="1"/>
  <c r="F3" i="1"/>
  <c r="A3" i="1" s="1"/>
  <c r="E3" i="1"/>
  <c r="D3" i="1"/>
  <c r="C3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T2" i="1"/>
  <c r="R2" i="1"/>
  <c r="S2" i="1" s="1"/>
  <c r="Q2" i="1"/>
  <c r="O2" i="1"/>
  <c r="P2" i="1" s="1"/>
  <c r="N2" i="1"/>
  <c r="M2" i="1"/>
  <c r="L2" i="1"/>
  <c r="K2" i="1"/>
  <c r="J2" i="1"/>
  <c r="I2" i="1"/>
  <c r="G2" i="1"/>
  <c r="B2" i="1" s="1"/>
  <c r="F2" i="1"/>
  <c r="H2" i="1" s="1"/>
  <c r="E2" i="1"/>
  <c r="D2" i="1"/>
  <c r="C2" i="1"/>
  <c r="H27" i="1" l="1"/>
  <c r="H215" i="1"/>
  <c r="H46" i="1"/>
  <c r="H172" i="1"/>
  <c r="H159" i="1"/>
  <c r="H196" i="1"/>
  <c r="H69" i="1"/>
  <c r="H243" i="1"/>
  <c r="H211" i="1"/>
  <c r="H126" i="1"/>
  <c r="H180" i="1"/>
  <c r="H238" i="1"/>
  <c r="H259" i="1"/>
  <c r="H45" i="1"/>
  <c r="A30" i="1"/>
  <c r="H48" i="1"/>
  <c r="H51" i="1"/>
  <c r="A96" i="1"/>
  <c r="H151" i="1"/>
  <c r="H232" i="1"/>
  <c r="A309" i="1"/>
  <c r="H32" i="1"/>
  <c r="A75" i="1"/>
  <c r="A109" i="1"/>
  <c r="H119" i="1"/>
  <c r="H123" i="1"/>
  <c r="H140" i="1"/>
  <c r="H241" i="1"/>
  <c r="H283" i="1"/>
  <c r="A102" i="1"/>
  <c r="A124" i="1"/>
  <c r="A245" i="1"/>
  <c r="A299" i="1"/>
  <c r="A302" i="1"/>
  <c r="H176" i="1"/>
  <c r="A133" i="1"/>
  <c r="A229" i="1"/>
  <c r="H29" i="1"/>
  <c r="H86" i="1"/>
  <c r="H64" i="1"/>
  <c r="H25" i="1"/>
  <c r="H67" i="1"/>
  <c r="H156" i="1"/>
  <c r="A177" i="1"/>
  <c r="H183" i="1"/>
  <c r="H199" i="1"/>
  <c r="H200" i="1"/>
  <c r="H94" i="1"/>
  <c r="H127" i="1"/>
  <c r="A128" i="1"/>
  <c r="H83" i="1"/>
  <c r="A93" i="1"/>
  <c r="H99" i="1"/>
  <c r="A112" i="1"/>
  <c r="A167" i="1"/>
  <c r="H184" i="1"/>
  <c r="H135" i="1"/>
  <c r="H152" i="1"/>
  <c r="A235" i="1"/>
  <c r="A272" i="1"/>
  <c r="H275" i="1"/>
  <c r="H307" i="1"/>
  <c r="A125" i="1"/>
  <c r="A131" i="1"/>
  <c r="A145" i="1"/>
  <c r="A165" i="1"/>
  <c r="A189" i="1"/>
  <c r="A205" i="1"/>
  <c r="A304" i="1"/>
  <c r="H318" i="1"/>
  <c r="A315" i="1"/>
  <c r="H288" i="1"/>
  <c r="H296" i="1"/>
  <c r="H312" i="1"/>
  <c r="A129" i="1"/>
  <c r="A269" i="1"/>
  <c r="A280" i="1"/>
  <c r="H7" i="1"/>
  <c r="H11" i="1"/>
  <c r="H19" i="1"/>
  <c r="A24" i="1"/>
  <c r="A175" i="1"/>
  <c r="H175" i="1"/>
  <c r="A191" i="1"/>
  <c r="H191" i="1"/>
  <c r="A201" i="1"/>
  <c r="A143" i="1"/>
  <c r="H143" i="1"/>
  <c r="A179" i="1"/>
  <c r="H179" i="1"/>
  <c r="A139" i="1"/>
  <c r="H139" i="1"/>
  <c r="A207" i="1"/>
  <c r="H207" i="1"/>
  <c r="H59" i="1"/>
  <c r="H107" i="1"/>
  <c r="H168" i="1"/>
  <c r="A101" i="1"/>
  <c r="H9" i="1"/>
  <c r="A21" i="1"/>
  <c r="H37" i="1"/>
  <c r="H72" i="1"/>
  <c r="H35" i="1"/>
  <c r="H38" i="1"/>
  <c r="A40" i="1"/>
  <c r="H91" i="1"/>
  <c r="A120" i="1"/>
  <c r="A148" i="1"/>
  <c r="H155" i="1"/>
  <c r="A160" i="1"/>
  <c r="H164" i="1"/>
  <c r="A171" i="1"/>
  <c r="H171" i="1"/>
  <c r="H181" i="1"/>
  <c r="A181" i="1"/>
  <c r="A185" i="1"/>
  <c r="A192" i="1"/>
  <c r="H192" i="1"/>
  <c r="H22" i="1"/>
  <c r="H77" i="1"/>
  <c r="A77" i="1"/>
  <c r="H5" i="1"/>
  <c r="A8" i="1"/>
  <c r="H16" i="1"/>
  <c r="H33" i="1"/>
  <c r="H56" i="1"/>
  <c r="A56" i="1"/>
  <c r="H70" i="1"/>
  <c r="A78" i="1"/>
  <c r="H80" i="1"/>
  <c r="A88" i="1"/>
  <c r="A132" i="1"/>
  <c r="H149" i="1"/>
  <c r="A149" i="1"/>
  <c r="H161" i="1"/>
  <c r="A161" i="1"/>
  <c r="A195" i="1"/>
  <c r="H195" i="1"/>
  <c r="H41" i="1"/>
  <c r="A157" i="1"/>
  <c r="A208" i="1"/>
  <c r="H208" i="1"/>
  <c r="A141" i="1"/>
  <c r="A144" i="1"/>
  <c r="A153" i="1"/>
  <c r="A197" i="1"/>
  <c r="A212" i="1"/>
  <c r="A224" i="1"/>
  <c r="A227" i="1"/>
  <c r="H246" i="1"/>
  <c r="A251" i="1"/>
  <c r="A261" i="1"/>
  <c r="H270" i="1"/>
  <c r="A285" i="1"/>
  <c r="A193" i="1"/>
  <c r="A209" i="1"/>
  <c r="H220" i="1"/>
  <c r="A222" i="1"/>
  <c r="A293" i="1"/>
  <c r="H218" i="1"/>
  <c r="H219" i="1"/>
  <c r="H278" i="1"/>
  <c r="H291" i="1"/>
  <c r="H310" i="1"/>
  <c r="A301" i="1"/>
  <c r="A254" i="1"/>
  <c r="H262" i="1"/>
  <c r="H264" i="1"/>
  <c r="H286" i="1"/>
  <c r="A253" i="1"/>
  <c r="A277" i="1"/>
  <c r="A214" i="1"/>
  <c r="A216" i="1"/>
  <c r="H225" i="1"/>
  <c r="A237" i="1"/>
  <c r="A317" i="1"/>
  <c r="A4" i="1"/>
  <c r="H10" i="1"/>
  <c r="A10" i="1"/>
  <c r="A12" i="1"/>
  <c r="H12" i="1"/>
  <c r="A15" i="1"/>
  <c r="H15" i="1"/>
  <c r="A20" i="1"/>
  <c r="H20" i="1"/>
  <c r="H6" i="1"/>
  <c r="H14" i="1"/>
  <c r="H17" i="1"/>
  <c r="A23" i="1"/>
  <c r="H23" i="1"/>
  <c r="A2" i="1"/>
  <c r="H3" i="1"/>
  <c r="A18" i="1"/>
  <c r="A26" i="1"/>
  <c r="A34" i="1"/>
  <c r="A42" i="1"/>
  <c r="A50" i="1"/>
  <c r="A58" i="1"/>
  <c r="A66" i="1"/>
  <c r="A74" i="1"/>
  <c r="A82" i="1"/>
  <c r="A90" i="1"/>
  <c r="A98" i="1"/>
  <c r="A106" i="1"/>
  <c r="A114" i="1"/>
  <c r="A117" i="1"/>
  <c r="H134" i="1"/>
  <c r="A134" i="1"/>
  <c r="H142" i="1"/>
  <c r="A142" i="1"/>
  <c r="H150" i="1"/>
  <c r="A150" i="1"/>
  <c r="H158" i="1"/>
  <c r="A158" i="1"/>
  <c r="H49" i="1"/>
  <c r="H57" i="1"/>
  <c r="H65" i="1"/>
  <c r="H73" i="1"/>
  <c r="H81" i="1"/>
  <c r="H89" i="1"/>
  <c r="H97" i="1"/>
  <c r="H105" i="1"/>
  <c r="H113" i="1"/>
  <c r="H28" i="1"/>
  <c r="H36" i="1"/>
  <c r="H44" i="1"/>
  <c r="H52" i="1"/>
  <c r="H60" i="1"/>
  <c r="H68" i="1"/>
  <c r="H76" i="1"/>
  <c r="H84" i="1"/>
  <c r="H92" i="1"/>
  <c r="H100" i="1"/>
  <c r="H108" i="1"/>
  <c r="H116" i="1"/>
  <c r="H122" i="1"/>
  <c r="H31" i="1"/>
  <c r="H39" i="1"/>
  <c r="H47" i="1"/>
  <c r="H55" i="1"/>
  <c r="H63" i="1"/>
  <c r="H71" i="1"/>
  <c r="H79" i="1"/>
  <c r="H87" i="1"/>
  <c r="H95" i="1"/>
  <c r="H103" i="1"/>
  <c r="H111" i="1"/>
  <c r="A121" i="1"/>
  <c r="H118" i="1"/>
  <c r="A166" i="1"/>
  <c r="A174" i="1"/>
  <c r="A182" i="1"/>
  <c r="A190" i="1"/>
  <c r="A198" i="1"/>
  <c r="A206" i="1"/>
  <c r="A228" i="1"/>
  <c r="H228" i="1"/>
  <c r="A247" i="1"/>
  <c r="H247" i="1"/>
  <c r="H257" i="1"/>
  <c r="A273" i="1"/>
  <c r="H273" i="1"/>
  <c r="A297" i="1"/>
  <c r="H297" i="1"/>
  <c r="A230" i="1"/>
  <c r="A239" i="1"/>
  <c r="H239" i="1"/>
  <c r="H130" i="1"/>
  <c r="H138" i="1"/>
  <c r="H146" i="1"/>
  <c r="H154" i="1"/>
  <c r="H162" i="1"/>
  <c r="H170" i="1"/>
  <c r="H178" i="1"/>
  <c r="H186" i="1"/>
  <c r="H194" i="1"/>
  <c r="H202" i="1"/>
  <c r="H210" i="1"/>
  <c r="H217" i="1"/>
  <c r="H249" i="1"/>
  <c r="A281" i="1"/>
  <c r="H281" i="1"/>
  <c r="A213" i="1"/>
  <c r="A221" i="1"/>
  <c r="H223" i="1"/>
  <c r="A231" i="1"/>
  <c r="H231" i="1"/>
  <c r="A265" i="1"/>
  <c r="H265" i="1"/>
  <c r="A305" i="1"/>
  <c r="H305" i="1"/>
  <c r="A255" i="1"/>
  <c r="H255" i="1"/>
  <c r="A289" i="1"/>
  <c r="H289" i="1"/>
  <c r="A313" i="1"/>
  <c r="H313" i="1"/>
  <c r="H233" i="1"/>
  <c r="A321" i="1"/>
  <c r="H321" i="1"/>
  <c r="H236" i="1"/>
  <c r="H244" i="1"/>
  <c r="H252" i="1"/>
  <c r="H260" i="1"/>
  <c r="H268" i="1"/>
  <c r="H276" i="1"/>
  <c r="H284" i="1"/>
  <c r="H292" i="1"/>
  <c r="H300" i="1"/>
  <c r="H308" i="1"/>
  <c r="H316" i="1"/>
  <c r="H263" i="1"/>
  <c r="H271" i="1"/>
  <c r="H279" i="1"/>
  <c r="H287" i="1"/>
  <c r="H295" i="1"/>
  <c r="H303" i="1"/>
  <c r="H311" i="1"/>
  <c r="H319" i="1"/>
  <c r="H226" i="1"/>
  <c r="H234" i="1"/>
  <c r="H242" i="1"/>
  <c r="H250" i="1"/>
  <c r="H258" i="1"/>
  <c r="H266" i="1"/>
  <c r="H274" i="1"/>
  <c r="H282" i="1"/>
  <c r="H290" i="1"/>
  <c r="H298" i="1"/>
  <c r="H306" i="1"/>
  <c r="H314" i="1"/>
  <c r="H322" i="1"/>
  <c r="U318" i="1" l="1"/>
  <c r="U287" i="1"/>
  <c r="U206" i="1"/>
  <c r="U154" i="1"/>
  <c r="U103" i="1"/>
  <c r="U18" i="1"/>
  <c r="U282" i="1"/>
  <c r="U193" i="1"/>
  <c r="U210" i="1"/>
  <c r="U66" i="1"/>
  <c r="U10" i="1"/>
  <c r="U237" i="1"/>
  <c r="U226" i="1"/>
  <c r="U149" i="1"/>
  <c r="U124" i="1"/>
  <c r="U38" i="1"/>
  <c r="U293" i="1"/>
  <c r="U164" i="1"/>
  <c r="U205" i="1"/>
  <c r="U61" i="1"/>
  <c r="U94" i="1"/>
  <c r="U285" i="1"/>
  <c r="U156" i="1"/>
  <c r="U197" i="1"/>
  <c r="U53" i="1"/>
  <c r="U86" i="1"/>
  <c r="U277" i="1"/>
  <c r="U148" i="1"/>
  <c r="U189" i="1"/>
  <c r="U45" i="1"/>
  <c r="U78" i="1"/>
  <c r="U269" i="1"/>
  <c r="U140" i="1"/>
  <c r="U181" i="1"/>
  <c r="U37" i="1"/>
  <c r="U70" i="1"/>
  <c r="U261" i="1"/>
  <c r="U132" i="1"/>
  <c r="U173" i="1"/>
  <c r="U29" i="1"/>
  <c r="U62" i="1"/>
  <c r="U254" i="1"/>
  <c r="U324" i="1"/>
  <c r="U142" i="1"/>
  <c r="U99" i="1"/>
  <c r="U39" i="1"/>
  <c r="U310" i="1"/>
  <c r="U279" i="1"/>
  <c r="U198" i="1"/>
  <c r="U146" i="1"/>
  <c r="U95" i="1"/>
  <c r="U17" i="1"/>
  <c r="U274" i="1"/>
  <c r="U185" i="1"/>
  <c r="U202" i="1"/>
  <c r="U58" i="1"/>
  <c r="U9" i="1"/>
  <c r="U229" i="1"/>
  <c r="U225" i="1"/>
  <c r="U141" i="1"/>
  <c r="U114" i="1"/>
  <c r="U30" i="1"/>
  <c r="U322" i="1"/>
  <c r="U220" i="1"/>
  <c r="U133" i="1"/>
  <c r="U106" i="1"/>
  <c r="U22" i="1"/>
  <c r="U314" i="1"/>
  <c r="U216" i="1"/>
  <c r="U316" i="1"/>
  <c r="U98" i="1"/>
  <c r="U14" i="1"/>
  <c r="U306" i="1"/>
  <c r="U212" i="1"/>
  <c r="U292" i="1"/>
  <c r="U90" i="1"/>
  <c r="U15" i="1"/>
  <c r="U298" i="1"/>
  <c r="U209" i="1"/>
  <c r="U242" i="1"/>
  <c r="U82" i="1"/>
  <c r="U12" i="1"/>
  <c r="U307" i="1"/>
  <c r="U265" i="1"/>
  <c r="U195" i="1"/>
  <c r="U35" i="1"/>
  <c r="U68" i="1"/>
  <c r="U246" i="1"/>
  <c r="U321" i="1"/>
  <c r="U134" i="1"/>
  <c r="U91" i="1"/>
  <c r="U31" i="1"/>
  <c r="U302" i="1"/>
  <c r="U271" i="1"/>
  <c r="U190" i="1"/>
  <c r="U138" i="1"/>
  <c r="U87" i="1"/>
  <c r="U2" i="1"/>
  <c r="U266" i="1"/>
  <c r="U177" i="1"/>
  <c r="U194" i="1"/>
  <c r="U50" i="1"/>
  <c r="U4" i="1"/>
  <c r="U319" i="1"/>
  <c r="U169" i="1"/>
  <c r="U186" i="1"/>
  <c r="U42" i="1"/>
  <c r="U7" i="1"/>
  <c r="U311" i="1"/>
  <c r="U161" i="1"/>
  <c r="U178" i="1"/>
  <c r="U34" i="1"/>
  <c r="U23" i="1"/>
  <c r="U303" i="1"/>
  <c r="U228" i="1"/>
  <c r="U170" i="1"/>
  <c r="U26" i="1"/>
  <c r="U6" i="1"/>
  <c r="U295" i="1"/>
  <c r="U224" i="1"/>
  <c r="U162" i="1"/>
  <c r="U111" i="1"/>
  <c r="U20" i="1"/>
  <c r="U243" i="1"/>
  <c r="U191" i="1"/>
  <c r="U131" i="1"/>
  <c r="U88" i="1"/>
  <c r="U116" i="1"/>
  <c r="U299" i="1"/>
  <c r="U257" i="1"/>
  <c r="U187" i="1"/>
  <c r="U27" i="1"/>
  <c r="U60" i="1"/>
  <c r="U238" i="1"/>
  <c r="U313" i="1"/>
  <c r="U126" i="1"/>
  <c r="U83" i="1"/>
  <c r="U117" i="1"/>
  <c r="U294" i="1"/>
  <c r="U263" i="1"/>
  <c r="U182" i="1"/>
  <c r="U130" i="1"/>
  <c r="U79" i="1"/>
  <c r="U286" i="1"/>
  <c r="U255" i="1"/>
  <c r="U174" i="1"/>
  <c r="U122" i="1"/>
  <c r="U71" i="1"/>
  <c r="U278" i="1"/>
  <c r="U247" i="1"/>
  <c r="U166" i="1"/>
  <c r="U120" i="1"/>
  <c r="U63" i="1"/>
  <c r="U270" i="1"/>
  <c r="U239" i="1"/>
  <c r="U158" i="1"/>
  <c r="U115" i="1"/>
  <c r="U55" i="1"/>
  <c r="U262" i="1"/>
  <c r="U231" i="1"/>
  <c r="U150" i="1"/>
  <c r="U107" i="1"/>
  <c r="U47" i="1"/>
  <c r="U288" i="1"/>
  <c r="U127" i="1"/>
  <c r="U200" i="1"/>
  <c r="U24" i="1"/>
  <c r="U57" i="1"/>
  <c r="U235" i="1"/>
  <c r="U183" i="1"/>
  <c r="U123" i="1"/>
  <c r="U80" i="1"/>
  <c r="U113" i="1"/>
  <c r="U291" i="1"/>
  <c r="U249" i="1"/>
  <c r="U179" i="1"/>
  <c r="U19" i="1"/>
  <c r="U52" i="1"/>
  <c r="U230" i="1"/>
  <c r="U305" i="1"/>
  <c r="U118" i="1"/>
  <c r="U75" i="1"/>
  <c r="U108" i="1"/>
  <c r="U222" i="1"/>
  <c r="U297" i="1"/>
  <c r="U300" i="1"/>
  <c r="U67" i="1"/>
  <c r="U100" i="1"/>
  <c r="U214" i="1"/>
  <c r="U289" i="1"/>
  <c r="U258" i="1"/>
  <c r="U59" i="1"/>
  <c r="U92" i="1"/>
  <c r="U323" i="1"/>
  <c r="U281" i="1"/>
  <c r="U211" i="1"/>
  <c r="U51" i="1"/>
  <c r="U84" i="1"/>
  <c r="U315" i="1"/>
  <c r="U273" i="1"/>
  <c r="U203" i="1"/>
  <c r="U43" i="1"/>
  <c r="U76" i="1"/>
  <c r="U317" i="1"/>
  <c r="U188" i="1"/>
  <c r="U136" i="1"/>
  <c r="U85" i="1"/>
  <c r="U121" i="1"/>
  <c r="U280" i="1"/>
  <c r="U308" i="1"/>
  <c r="U192" i="1"/>
  <c r="U16" i="1"/>
  <c r="U49" i="1"/>
  <c r="U227" i="1"/>
  <c r="U175" i="1"/>
  <c r="U276" i="1"/>
  <c r="U72" i="1"/>
  <c r="U105" i="1"/>
  <c r="U283" i="1"/>
  <c r="U241" i="1"/>
  <c r="U171" i="1"/>
  <c r="U11" i="1"/>
  <c r="U44" i="1"/>
  <c r="U275" i="1"/>
  <c r="U233" i="1"/>
  <c r="U163" i="1"/>
  <c r="U3" i="1"/>
  <c r="U36" i="1"/>
  <c r="U267" i="1"/>
  <c r="U244" i="1"/>
  <c r="U155" i="1"/>
  <c r="U112" i="1"/>
  <c r="U28" i="1"/>
  <c r="U259" i="1"/>
  <c r="U207" i="1"/>
  <c r="U147" i="1"/>
  <c r="U104" i="1"/>
  <c r="U129" i="1"/>
  <c r="U251" i="1"/>
  <c r="U199" i="1"/>
  <c r="U139" i="1"/>
  <c r="U96" i="1"/>
  <c r="U128" i="1"/>
  <c r="U253" i="1"/>
  <c r="U284" i="1"/>
  <c r="U165" i="1"/>
  <c r="U21" i="1"/>
  <c r="U54" i="1"/>
  <c r="U309" i="1"/>
  <c r="U180" i="1"/>
  <c r="U236" i="1"/>
  <c r="U77" i="1"/>
  <c r="U110" i="1"/>
  <c r="U272" i="1"/>
  <c r="U268" i="1"/>
  <c r="U184" i="1"/>
  <c r="U8" i="1"/>
  <c r="U41" i="1"/>
  <c r="U219" i="1"/>
  <c r="U167" i="1"/>
  <c r="U260" i="1"/>
  <c r="U64" i="1"/>
  <c r="U97" i="1"/>
  <c r="U320" i="1"/>
  <c r="U159" i="1"/>
  <c r="U234" i="1"/>
  <c r="U56" i="1"/>
  <c r="U89" i="1"/>
  <c r="U312" i="1"/>
  <c r="U151" i="1"/>
  <c r="U218" i="1"/>
  <c r="U48" i="1"/>
  <c r="U81" i="1"/>
  <c r="U304" i="1"/>
  <c r="U143" i="1"/>
  <c r="U215" i="1"/>
  <c r="U40" i="1"/>
  <c r="U73" i="1"/>
  <c r="U296" i="1"/>
  <c r="U135" i="1"/>
  <c r="U208" i="1"/>
  <c r="U32" i="1"/>
  <c r="U65" i="1"/>
  <c r="U290" i="1"/>
  <c r="U201" i="1"/>
  <c r="U217" i="1"/>
  <c r="U74" i="1"/>
  <c r="U5" i="1"/>
  <c r="U245" i="1"/>
  <c r="U252" i="1"/>
  <c r="U157" i="1"/>
  <c r="U13" i="1"/>
  <c r="U46" i="1"/>
  <c r="U301" i="1"/>
  <c r="U172" i="1"/>
  <c r="U223" i="1"/>
  <c r="U69" i="1"/>
  <c r="U102" i="1"/>
  <c r="U264" i="1"/>
  <c r="U250" i="1"/>
  <c r="U176" i="1"/>
  <c r="U125" i="1"/>
  <c r="U33" i="1"/>
  <c r="U256" i="1"/>
  <c r="U221" i="1"/>
  <c r="U168" i="1"/>
  <c r="U119" i="1"/>
  <c r="U25" i="1"/>
  <c r="U248" i="1"/>
  <c r="U213" i="1"/>
  <c r="U160" i="1"/>
  <c r="U109" i="1"/>
  <c r="U153" i="1"/>
  <c r="U240" i="1"/>
  <c r="U204" i="1"/>
  <c r="U152" i="1"/>
  <c r="U101" i="1"/>
  <c r="U145" i="1"/>
  <c r="U232" i="1"/>
  <c r="U196" i="1"/>
  <c r="U144" i="1"/>
  <c r="U93" i="1"/>
  <c r="U137" i="1"/>
</calcChain>
</file>

<file path=xl/sharedStrings.xml><?xml version="1.0" encoding="utf-8"?>
<sst xmlns="http://schemas.openxmlformats.org/spreadsheetml/2006/main" count="35" uniqueCount="35">
  <si>
    <t>Identifier</t>
  </si>
  <si>
    <t>Title</t>
  </si>
  <si>
    <t>Description</t>
  </si>
  <si>
    <t>Amount Awarded</t>
  </si>
  <si>
    <t>Currency</t>
  </si>
  <si>
    <t>Award Date</t>
  </si>
  <si>
    <t>Recipient Ind:Name</t>
  </si>
  <si>
    <t>Recipient Ind:Identifier</t>
  </si>
  <si>
    <t>Funding Org:Name</t>
  </si>
  <si>
    <t>Funding Org:Identifier</t>
  </si>
  <si>
    <t>To Individuals Details:Primary Grant Reason</t>
  </si>
  <si>
    <t>To Individuals Details:Secondary Grant Reason</t>
  </si>
  <si>
    <t>To Individuals Details:Grant Purpose</t>
  </si>
  <si>
    <t>Beneficiary Location:0:Name</t>
  </si>
  <si>
    <t>Beneficiary Location:0:Geographic Code</t>
  </si>
  <si>
    <t>Beneficiary Location:0:Geographic Code Type</t>
  </si>
  <si>
    <t>Beneficiary Location:1:Name</t>
  </si>
  <si>
    <t>Beneficiary Location:1:Geographic Code</t>
  </si>
  <si>
    <t>Beneficiary Location:1:Geographic Code Type</t>
  </si>
  <si>
    <t>Grant Programme:Title</t>
  </si>
  <si>
    <t>Last modified</t>
  </si>
  <si>
    <t>Data Source</t>
  </si>
  <si>
    <t>Planned Dates:Start Date</t>
  </si>
  <si>
    <t>Planned Dates:End Date</t>
  </si>
  <si>
    <t>Planned Dates:Duration (months)</t>
  </si>
  <si>
    <t>Classifications:0:Vocabulary</t>
  </si>
  <si>
    <t>Classifications:0:Title</t>
  </si>
  <si>
    <t>Classifications:1:Vocabulary</t>
  </si>
  <si>
    <t>Classifications:1:Title</t>
  </si>
  <si>
    <t>Classifications:2:Vocabulary</t>
  </si>
  <si>
    <t>Classifications:2:Title</t>
  </si>
  <si>
    <t>Classifications:3:Vocabulary</t>
  </si>
  <si>
    <t>Classifications:3:Title</t>
  </si>
  <si>
    <t>Classifications:4:Vocabulary</t>
  </si>
  <si>
    <t>Classifications:4:Title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</si>
</sst>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\Thh:mm:ss\Z"/>
  </numFmts>
  <fonts count="7" x14ac:knownFonts="1"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theme="8" tint="0.79998168889431442"/>
        <bgColor rgb="FFB7E1CD"/>
      </patternFill>
    </fill>
    <fill>
      <patternFill patternType="solid">
        <fgColor rgb="FFFCE8B2"/>
        <bgColor rgb="FFFCE8B2"/>
      </patternFill>
    </fill>
    <fill>
      <patternFill patternType="solid">
        <fgColor theme="8" tint="0.79998168889431442"/>
        <bgColor rgb="FFFCE8B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4" fillId="0" borderId="2" xfId="0" applyFont="1" applyBorder="1"/>
    <xf numFmtId="1" fontId="4" fillId="0" borderId="2" xfId="0" applyNumberFormat="1" applyFont="1" applyBorder="1"/>
    <xf numFmtId="164" fontId="4" fillId="0" borderId="2" xfId="0" applyNumberFormat="1" applyFont="1" applyBorder="1"/>
    <xf numFmtId="0" fontId="5" fillId="0" borderId="2" xfId="0" applyFont="1" applyBorder="1"/>
    <xf numFmtId="165" fontId="4" fillId="0" borderId="2" xfId="0" applyNumberFormat="1" applyFont="1" applyBorder="1"/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ongleighfoundationuk-my.sharepoint.com/personal/manjeev_longleigh_org/Documents/Desktop/JUL-DEC%202023_360Giving-Grants-to-Inds-Data-Preparation-Template_Longleigh_Foundation_2024_FIXED.xlsx" TargetMode="External"/><Relationship Id="rId1" Type="http://schemas.openxmlformats.org/officeDocument/2006/relationships/externalLinkPath" Target="JUL-DEC%202023_360Giving-Grants-to-Inds-Data-Preparation-Template_Longleigh_Foundation_2024_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urce_data_mapping"/>
      <sheetName val="tailored_settings"/>
      <sheetName val="codelists"/>
      <sheetName val="codelist_mapping"/>
      <sheetName val="geo_data"/>
      <sheetName val="source_data"/>
      <sheetName val="360_data"/>
    </sheetNames>
    <sheetDataSet>
      <sheetData sheetId="0"/>
      <sheetData sheetId="1">
        <row r="2">
          <cell r="B2" t="str">
            <v>360G-Longleigh-</v>
          </cell>
        </row>
        <row r="3">
          <cell r="B3" t="str">
            <v>GBP</v>
          </cell>
        </row>
        <row r="4">
          <cell r="B4" t="str">
            <v>360G-Longleigh-IND-</v>
          </cell>
        </row>
        <row r="5">
          <cell r="B5" t="str">
            <v>Individual Recipient</v>
          </cell>
        </row>
        <row r="6">
          <cell r="B6" t="str">
            <v>GB-CHC-1169016</v>
          </cell>
        </row>
        <row r="7">
          <cell r="B7" t="str">
            <v>Longleigh Foundation</v>
          </cell>
        </row>
        <row r="8">
          <cell r="B8">
            <v>45622</v>
          </cell>
        </row>
        <row r="9">
          <cell r="B9" t="str">
            <v>http://www.longleigh.org/</v>
          </cell>
        </row>
        <row r="10">
          <cell r="B10" t="str">
            <v>Primary grant reason</v>
          </cell>
        </row>
        <row r="11">
          <cell r="B11" t="str">
            <v>Secondary grant reason</v>
          </cell>
        </row>
        <row r="12">
          <cell r="B12" t="str">
            <v>Grant purpose</v>
          </cell>
        </row>
        <row r="13">
          <cell r="B13" t="str">
            <v>Grant purpose</v>
          </cell>
        </row>
        <row r="14">
          <cell r="B14" t="str">
            <v>Grant purpose</v>
          </cell>
        </row>
        <row r="15">
          <cell r="B15" t="str">
            <v>Publish</v>
          </cell>
        </row>
        <row r="16">
          <cell r="B16" t="str">
            <v>Do not publish</v>
          </cell>
        </row>
      </sheetData>
      <sheetData sheetId="2"/>
      <sheetData sheetId="3">
        <row r="1">
          <cell r="A1" t="str">
            <v>Grant to Individuals Reason code mapping</v>
          </cell>
          <cell r="F1" t="str">
            <v>Grant to Individuals Purpose code mapping</v>
          </cell>
        </row>
        <row r="2">
          <cell r="A2" t="str">
            <v>Internal funder category</v>
          </cell>
          <cell r="B2" t="str">
            <v>Grant to Individuals Reason title (select)</v>
          </cell>
          <cell r="C2" t="str">
            <v>Grant to Individuals Reason Code</v>
          </cell>
          <cell r="F2" t="str">
            <v>Internal funder category</v>
          </cell>
          <cell r="G2" t="str">
            <v>Grant to Individuals Purpose title (select)</v>
          </cell>
          <cell r="H2" t="str">
            <v>Grant to Individuals Purpose Code</v>
          </cell>
        </row>
        <row r="3">
          <cell r="A3" t="str">
            <v>1. Customer (or family member residing with them) with a diagnosed condition or disability (physical and/or sensory and/or behavioural)</v>
          </cell>
          <cell r="B3" t="str">
            <v>Health/Condition</v>
          </cell>
          <cell r="C3" t="str">
            <v>GTIR030</v>
          </cell>
          <cell r="F3" t="str">
            <v xml:space="preserve">Furniture </v>
          </cell>
          <cell r="G3" t="str">
            <v>Furniture and appliances</v>
          </cell>
          <cell r="H3" t="str">
            <v>GTIP020</v>
          </cell>
        </row>
        <row r="4">
          <cell r="A4" t="str">
            <v>2. Customer receiving medication and/or therapy for a mental health condition or substance addiction</v>
          </cell>
          <cell r="B4" t="str">
            <v>Mental Health</v>
          </cell>
          <cell r="C4" t="str">
            <v>GTIR040</v>
          </cell>
          <cell r="F4" t="str">
            <v>Appliances</v>
          </cell>
          <cell r="G4" t="str">
            <v>Furniture and appliances</v>
          </cell>
          <cell r="H4" t="str">
            <v>GTIP020</v>
          </cell>
        </row>
        <row r="5">
          <cell r="A5" t="str">
            <v>3  Customer/family moving from homelessness/supported living into independent living</v>
          </cell>
          <cell r="B5" t="str">
            <v>Homelessness</v>
          </cell>
          <cell r="C5" t="str">
            <v>GTIR080</v>
          </cell>
          <cell r="F5" t="str">
            <v>Voucher for small household items</v>
          </cell>
          <cell r="G5" t="str">
            <v>Other housing related costs</v>
          </cell>
          <cell r="H5" t="str">
            <v>GTIP060</v>
          </cell>
        </row>
        <row r="6">
          <cell r="A6" t="str">
            <v>4. Customer/family fleeing from a violent or abusive relationship</v>
          </cell>
          <cell r="B6" t="str">
            <v>Violence or abuse</v>
          </cell>
          <cell r="C6" t="str">
            <v>GTIR060</v>
          </cell>
          <cell r="F6" t="str">
            <v>Food vouchers</v>
          </cell>
          <cell r="G6" t="str">
            <v>Food and essential items</v>
          </cell>
          <cell r="H6" t="str">
            <v>GTIP070</v>
          </cell>
        </row>
        <row r="7">
          <cell r="A7" t="str">
            <v>5. Customer/family having been the victims of a reported crime in their home.</v>
          </cell>
          <cell r="B7" t="str">
            <v>Emergency/crisis event</v>
          </cell>
          <cell r="C7" t="str">
            <v>GTIR100</v>
          </cell>
          <cell r="F7" t="str">
            <v>Utility vouchers</v>
          </cell>
          <cell r="G7" t="str">
            <v>Utilities</v>
          </cell>
          <cell r="H7" t="str">
            <v>GTIP050</v>
          </cell>
        </row>
        <row r="8">
          <cell r="A8" t="str">
            <v>6a. Customer/family under the care of Social Services (Adult or Children’s) - MH</v>
          </cell>
          <cell r="B8" t="str">
            <v>Mental Health</v>
          </cell>
          <cell r="C8" t="str">
            <v>GTIR040</v>
          </cell>
          <cell r="F8" t="str">
            <v>Flooring</v>
          </cell>
          <cell r="G8" t="str">
            <v>Equipment and home adaptations</v>
          </cell>
          <cell r="H8" t="str">
            <v>GTIP030</v>
          </cell>
        </row>
        <row r="9">
          <cell r="A9" t="str">
            <v>6b. Customer/family under the care of Social Services (Adult or Children’s) - DV</v>
          </cell>
          <cell r="B9" t="str">
            <v>Violence or abuse</v>
          </cell>
          <cell r="C9" t="str">
            <v>GTIR060</v>
          </cell>
          <cell r="F9" t="str">
            <v>Laptops</v>
          </cell>
          <cell r="G9" t="str">
            <v>Devices and digital access</v>
          </cell>
          <cell r="H9" t="str">
            <v>GTIP040</v>
          </cell>
        </row>
        <row r="10">
          <cell r="A10" t="str">
            <v>6c. Customer/family under the care of Social Services (Adult or Children’s - PH</v>
          </cell>
          <cell r="B10" t="str">
            <v>Health/Condition</v>
          </cell>
          <cell r="C10" t="str">
            <v>GTIR030</v>
          </cell>
          <cell r="F10" t="str">
            <v>Clothing</v>
          </cell>
          <cell r="G10" t="str">
            <v>Clothing</v>
          </cell>
          <cell r="H10" t="str">
            <v>GTIP080</v>
          </cell>
        </row>
        <row r="11">
          <cell r="A11" t="str">
            <v>6d. Customer/family under the care of Social Services (Adult or Children’s - FH</v>
          </cell>
          <cell r="B11" t="str">
            <v>Financial Hardship</v>
          </cell>
          <cell r="C11" t="str">
            <v>GTIR010</v>
          </cell>
          <cell r="F11" t="str">
            <v>School Uniform</v>
          </cell>
          <cell r="G11" t="str">
            <v>Clothing</v>
          </cell>
          <cell r="H11" t="str">
            <v>GTIP080</v>
          </cell>
        </row>
        <row r="12">
          <cell r="A12" t="str">
            <v>7. Customer where there is a child/ren in receipt of means-tested free school meals</v>
          </cell>
          <cell r="B12" t="str">
            <v>Financial Hardship</v>
          </cell>
          <cell r="C12" t="str">
            <v>GTIR010</v>
          </cell>
          <cell r="F12" t="str">
            <v>Mobile Phone</v>
          </cell>
          <cell r="G12" t="str">
            <v>Devices and digital access</v>
          </cell>
          <cell r="H12" t="str">
            <v>GTIP040</v>
          </cell>
        </row>
        <row r="13">
          <cell r="A13" t="str">
            <v>8. Customer is in financial hardship and their household meets one of two criteria</v>
          </cell>
          <cell r="B13" t="str">
            <v>Financial Hardship</v>
          </cell>
          <cell r="C13" t="str">
            <v>GTIR010</v>
          </cell>
          <cell r="F13" t="str">
            <v>House Deep Clean</v>
          </cell>
          <cell r="G13" t="str">
            <v>Health, care and wellbeing services</v>
          </cell>
          <cell r="H13" t="str">
            <v>GTIP120</v>
          </cell>
        </row>
        <row r="14">
          <cell r="A14" t="str">
            <v>9. Customer/family is in the UK as part of an official Government scheme supporting the resettlement of Refugees and Asylum Seekers (e.g. Ukraine or ACRS)</v>
          </cell>
          <cell r="B14" t="str">
            <v>Marginalised</v>
          </cell>
          <cell r="C14" t="str">
            <v>GTIR090</v>
          </cell>
          <cell r="F14" t="str">
            <v>Removals</v>
          </cell>
          <cell r="G14" t="str">
            <v>Other housing related costs</v>
          </cell>
          <cell r="H14" t="str">
            <v>GTIP060</v>
          </cell>
        </row>
        <row r="15">
          <cell r="A15" t="str">
            <v>10. Education Training and Employment</v>
          </cell>
          <cell r="B15" t="str">
            <v>Development opportunity</v>
          </cell>
          <cell r="C15" t="str">
            <v>GTIR110</v>
          </cell>
          <cell r="F15" t="str">
            <v>Storage</v>
          </cell>
          <cell r="G15" t="str">
            <v>Other housing related costs</v>
          </cell>
          <cell r="H15" t="str">
            <v>GTIP060</v>
          </cell>
        </row>
        <row r="16">
          <cell r="A16"/>
          <cell r="B16"/>
          <cell r="C16" t="str">
            <v/>
          </cell>
          <cell r="F16" t="str">
            <v>Travel Costs</v>
          </cell>
          <cell r="G16" t="str">
            <v>Travel and transport</v>
          </cell>
          <cell r="H16" t="str">
            <v>GTIP100</v>
          </cell>
        </row>
        <row r="17">
          <cell r="A17"/>
          <cell r="B17"/>
          <cell r="C17" t="str">
            <v/>
          </cell>
          <cell r="F17" t="str">
            <v>Training and Course Fees</v>
          </cell>
          <cell r="G17" t="str">
            <v>Education and training</v>
          </cell>
          <cell r="H17" t="str">
            <v>GTIP130</v>
          </cell>
        </row>
        <row r="18">
          <cell r="A18"/>
          <cell r="B18"/>
          <cell r="C18" t="str">
            <v/>
          </cell>
          <cell r="F18" t="str">
            <v>Childcare</v>
          </cell>
          <cell r="G18" t="str">
            <v>Exceptional costs</v>
          </cell>
          <cell r="H18" t="str">
            <v>GTIP170</v>
          </cell>
        </row>
        <row r="19">
          <cell r="A19"/>
          <cell r="B19"/>
          <cell r="C19" t="str">
            <v/>
          </cell>
          <cell r="F19" t="str">
            <v>Toys and Books</v>
          </cell>
          <cell r="G19" t="str">
            <v>Holiday and activity costs</v>
          </cell>
          <cell r="H19" t="str">
            <v>GTIP110</v>
          </cell>
        </row>
        <row r="20">
          <cell r="A20"/>
          <cell r="B20"/>
          <cell r="C20" t="str">
            <v/>
          </cell>
          <cell r="F20" t="str">
            <v>Funeral Costs</v>
          </cell>
          <cell r="G20" t="str">
            <v>Exceptional costs</v>
          </cell>
          <cell r="H20" t="str">
            <v>GTIP170</v>
          </cell>
        </row>
        <row r="21">
          <cell r="A21"/>
          <cell r="B21"/>
          <cell r="C21" t="str">
            <v/>
          </cell>
          <cell r="F21" t="str">
            <v>Stationery and other associated items</v>
          </cell>
          <cell r="G21" t="str">
            <v>Education and training</v>
          </cell>
          <cell r="H21" t="str">
            <v>GTIP130</v>
          </cell>
        </row>
        <row r="22">
          <cell r="A22"/>
          <cell r="B22"/>
          <cell r="C22" t="str">
            <v/>
          </cell>
          <cell r="F22"/>
          <cell r="G22"/>
          <cell r="H22" t="str">
            <v/>
          </cell>
        </row>
        <row r="23">
          <cell r="A23"/>
          <cell r="B23"/>
          <cell r="C23" t="str">
            <v/>
          </cell>
          <cell r="F23"/>
          <cell r="G23"/>
          <cell r="H23" t="str">
            <v/>
          </cell>
        </row>
        <row r="24">
          <cell r="A24"/>
          <cell r="B24"/>
          <cell r="C24" t="str">
            <v/>
          </cell>
          <cell r="F24"/>
          <cell r="G24"/>
          <cell r="H24" t="str">
            <v/>
          </cell>
        </row>
        <row r="25">
          <cell r="A25"/>
          <cell r="B25"/>
          <cell r="C25" t="str">
            <v/>
          </cell>
          <cell r="F25"/>
          <cell r="G25"/>
          <cell r="H25" t="str">
            <v/>
          </cell>
        </row>
        <row r="26">
          <cell r="A26"/>
          <cell r="B26"/>
          <cell r="C26" t="str">
            <v/>
          </cell>
          <cell r="F26"/>
          <cell r="G26"/>
          <cell r="H26" t="str">
            <v/>
          </cell>
        </row>
        <row r="27">
          <cell r="A27"/>
          <cell r="B27"/>
          <cell r="C27" t="str">
            <v/>
          </cell>
          <cell r="F27"/>
          <cell r="G27"/>
          <cell r="H27" t="str">
            <v/>
          </cell>
        </row>
        <row r="28">
          <cell r="A28"/>
          <cell r="B28"/>
          <cell r="C28" t="str">
            <v/>
          </cell>
          <cell r="F28"/>
          <cell r="G28"/>
          <cell r="H28" t="str">
            <v/>
          </cell>
        </row>
        <row r="29">
          <cell r="A29"/>
          <cell r="B29"/>
          <cell r="C29" t="str">
            <v/>
          </cell>
          <cell r="F29"/>
          <cell r="G29"/>
          <cell r="H29" t="str">
            <v/>
          </cell>
        </row>
        <row r="30">
          <cell r="A30"/>
          <cell r="B30"/>
          <cell r="C30" t="str">
            <v/>
          </cell>
          <cell r="F30"/>
          <cell r="G30"/>
          <cell r="H30" t="str">
            <v/>
          </cell>
        </row>
        <row r="31">
          <cell r="A31"/>
          <cell r="B31"/>
          <cell r="C31" t="str">
            <v/>
          </cell>
          <cell r="F31"/>
          <cell r="G31"/>
          <cell r="H31" t="str">
            <v/>
          </cell>
        </row>
        <row r="32">
          <cell r="A32"/>
          <cell r="B32"/>
          <cell r="C32" t="str">
            <v/>
          </cell>
          <cell r="F32"/>
          <cell r="G32"/>
          <cell r="H32" t="str">
            <v/>
          </cell>
        </row>
        <row r="33">
          <cell r="A33"/>
          <cell r="B33"/>
          <cell r="C33" t="str">
            <v/>
          </cell>
          <cell r="F33"/>
          <cell r="G33"/>
          <cell r="H33" t="str">
            <v/>
          </cell>
        </row>
        <row r="34">
          <cell r="A34"/>
          <cell r="B34"/>
          <cell r="C34" t="str">
            <v/>
          </cell>
          <cell r="F34"/>
          <cell r="G34"/>
          <cell r="H34" t="str">
            <v/>
          </cell>
        </row>
        <row r="35">
          <cell r="A35"/>
          <cell r="B35"/>
          <cell r="C35" t="str">
            <v/>
          </cell>
          <cell r="F35"/>
          <cell r="G35"/>
          <cell r="H35" t="str">
            <v/>
          </cell>
        </row>
        <row r="36">
          <cell r="A36"/>
          <cell r="B36"/>
          <cell r="C36" t="str">
            <v/>
          </cell>
          <cell r="F36"/>
          <cell r="G36"/>
          <cell r="H36" t="str">
            <v/>
          </cell>
        </row>
        <row r="37">
          <cell r="A37"/>
          <cell r="B37"/>
          <cell r="C37" t="str">
            <v/>
          </cell>
          <cell r="F37"/>
          <cell r="G37"/>
          <cell r="H37" t="str">
            <v/>
          </cell>
        </row>
        <row r="38">
          <cell r="A38"/>
          <cell r="B38"/>
          <cell r="C38" t="str">
            <v/>
          </cell>
          <cell r="F38"/>
          <cell r="G38"/>
          <cell r="H38" t="str">
            <v/>
          </cell>
        </row>
        <row r="39">
          <cell r="A39"/>
          <cell r="B39"/>
          <cell r="C39" t="str">
            <v/>
          </cell>
          <cell r="F39"/>
          <cell r="G39"/>
          <cell r="H39" t="str">
            <v/>
          </cell>
        </row>
        <row r="40">
          <cell r="A40"/>
          <cell r="B40"/>
          <cell r="C40" t="str">
            <v/>
          </cell>
          <cell r="F40"/>
          <cell r="G40"/>
          <cell r="H40" t="str">
            <v/>
          </cell>
        </row>
        <row r="41">
          <cell r="A41"/>
          <cell r="B41"/>
          <cell r="C41" t="str">
            <v/>
          </cell>
          <cell r="F41"/>
          <cell r="G41"/>
          <cell r="H41" t="str">
            <v/>
          </cell>
        </row>
        <row r="42">
          <cell r="A42"/>
          <cell r="B42"/>
          <cell r="C42" t="str">
            <v/>
          </cell>
          <cell r="F42"/>
          <cell r="G42"/>
          <cell r="H42" t="str">
            <v/>
          </cell>
        </row>
        <row r="43">
          <cell r="A43"/>
          <cell r="B43"/>
          <cell r="C43" t="str">
            <v/>
          </cell>
          <cell r="F43"/>
          <cell r="G43"/>
          <cell r="H43" t="str">
            <v/>
          </cell>
        </row>
        <row r="44">
          <cell r="A44"/>
          <cell r="B44"/>
          <cell r="C44" t="str">
            <v/>
          </cell>
          <cell r="F44"/>
          <cell r="G44"/>
          <cell r="H44" t="str">
            <v/>
          </cell>
        </row>
        <row r="45">
          <cell r="A45"/>
          <cell r="B45"/>
          <cell r="C45" t="str">
            <v/>
          </cell>
          <cell r="F45"/>
          <cell r="G45"/>
          <cell r="H45" t="str">
            <v/>
          </cell>
        </row>
        <row r="46">
          <cell r="A46"/>
          <cell r="B46"/>
          <cell r="C46" t="str">
            <v/>
          </cell>
          <cell r="F46"/>
          <cell r="G46"/>
          <cell r="H46" t="str">
            <v/>
          </cell>
        </row>
        <row r="47">
          <cell r="A47"/>
          <cell r="B47"/>
          <cell r="C47" t="str">
            <v/>
          </cell>
          <cell r="F47"/>
          <cell r="G47"/>
          <cell r="H47" t="str">
            <v/>
          </cell>
        </row>
        <row r="48">
          <cell r="A48"/>
          <cell r="B48"/>
          <cell r="C48" t="str">
            <v/>
          </cell>
          <cell r="F48"/>
          <cell r="G48"/>
          <cell r="H48" t="str">
            <v/>
          </cell>
        </row>
        <row r="49">
          <cell r="A49"/>
          <cell r="B49"/>
          <cell r="C49" t="str">
            <v/>
          </cell>
          <cell r="F49"/>
          <cell r="G49"/>
          <cell r="H49" t="str">
            <v/>
          </cell>
        </row>
        <row r="50">
          <cell r="A50"/>
          <cell r="B50"/>
          <cell r="C50" t="str">
            <v/>
          </cell>
          <cell r="F50"/>
          <cell r="G50"/>
          <cell r="H50" t="str">
            <v/>
          </cell>
        </row>
        <row r="51">
          <cell r="A51"/>
          <cell r="B51"/>
          <cell r="C51" t="str">
            <v/>
          </cell>
          <cell r="F51"/>
          <cell r="G51"/>
          <cell r="H51" t="str">
            <v/>
          </cell>
        </row>
        <row r="52">
          <cell r="A52"/>
          <cell r="B52"/>
          <cell r="C52" t="str">
            <v/>
          </cell>
          <cell r="F52"/>
          <cell r="G52"/>
          <cell r="H52" t="str">
            <v/>
          </cell>
        </row>
        <row r="53">
          <cell r="A53"/>
          <cell r="B53"/>
          <cell r="C53" t="str">
            <v/>
          </cell>
          <cell r="F53"/>
          <cell r="G53"/>
          <cell r="H53" t="str">
            <v/>
          </cell>
        </row>
      </sheetData>
      <sheetData sheetId="4">
        <row r="1">
          <cell r="A1" t="str">
            <v>Recipient Postal Code</v>
          </cell>
          <cell r="B1" t="str">
            <v>lat</v>
          </cell>
          <cell r="C1" t="str">
            <v>long</v>
          </cell>
          <cell r="D1" t="str">
            <v>rgn</v>
          </cell>
          <cell r="E1" t="str">
            <v>rgn_name</v>
          </cell>
          <cell r="F1" t="str">
            <v>laua</v>
          </cell>
          <cell r="G1" t="str">
            <v>laua_name</v>
          </cell>
          <cell r="H1" t="str">
            <v>ward</v>
          </cell>
          <cell r="I1" t="str">
            <v>ward_name</v>
          </cell>
        </row>
        <row r="2">
          <cell r="A2" t="str">
            <v>RG30 4QX</v>
          </cell>
          <cell r="B2">
            <v>51.454903999999999</v>
          </cell>
          <cell r="C2">
            <v>-1.0446610000000001</v>
          </cell>
          <cell r="D2" t="str">
            <v>E12000008</v>
          </cell>
          <cell r="E2" t="str">
            <v>South East</v>
          </cell>
          <cell r="F2" t="str">
            <v>E06000038</v>
          </cell>
          <cell r="G2" t="str">
            <v>Reading</v>
          </cell>
          <cell r="H2" t="str">
            <v>E05013878</v>
          </cell>
          <cell r="I2" t="str">
            <v>Tilehurst</v>
          </cell>
        </row>
        <row r="3">
          <cell r="A3" t="str">
            <v>MK42 9PF</v>
          </cell>
          <cell r="B3">
            <v>52.124437</v>
          </cell>
          <cell r="C3">
            <v>-0.46556399999999998</v>
          </cell>
          <cell r="D3" t="str">
            <v>E12000006</v>
          </cell>
          <cell r="E3" t="str">
            <v>East of England</v>
          </cell>
          <cell r="F3" t="str">
            <v>E06000055</v>
          </cell>
          <cell r="G3" t="str">
            <v>Bedford</v>
          </cell>
          <cell r="H3" t="str">
            <v>E05014495</v>
          </cell>
          <cell r="I3" t="str">
            <v>Cauldwell</v>
          </cell>
        </row>
        <row r="4">
          <cell r="A4" t="str">
            <v>LE5 1EW</v>
          </cell>
          <cell r="B4">
            <v>52.656373000000002</v>
          </cell>
          <cell r="C4">
            <v>-1.051782</v>
          </cell>
          <cell r="D4" t="str">
            <v>E12000004</v>
          </cell>
          <cell r="E4" t="str">
            <v>East Midlands</v>
          </cell>
          <cell r="F4" t="str">
            <v>E07000130</v>
          </cell>
          <cell r="G4" t="str">
            <v>Charnwood</v>
          </cell>
          <cell r="H4" t="str">
            <v>E05014685</v>
          </cell>
          <cell r="I4" t="str">
            <v>South Charnwood</v>
          </cell>
        </row>
        <row r="5">
          <cell r="A5" t="str">
            <v>SG17 5FX</v>
          </cell>
          <cell r="B5">
            <v>52.033000999999999</v>
          </cell>
          <cell r="C5">
            <v>-0.32737100000000002</v>
          </cell>
          <cell r="D5" t="str">
            <v>E12000006</v>
          </cell>
          <cell r="E5" t="str">
            <v>East of England</v>
          </cell>
          <cell r="F5" t="str">
            <v>E06000056</v>
          </cell>
          <cell r="G5" t="str">
            <v>Central Bedfordshire</v>
          </cell>
          <cell r="H5" t="str">
            <v>E05014421</v>
          </cell>
          <cell r="I5" t="str">
            <v>Shefford</v>
          </cell>
        </row>
        <row r="6">
          <cell r="A6" t="str">
            <v>CV11 6AF</v>
          </cell>
          <cell r="B6">
            <v>52.543374999999997</v>
          </cell>
          <cell r="C6">
            <v>-1.442056</v>
          </cell>
          <cell r="D6" t="str">
            <v>E12000005</v>
          </cell>
          <cell r="E6" t="str">
            <v>West Midlands</v>
          </cell>
          <cell r="F6" t="str">
            <v>E07000219</v>
          </cell>
          <cell r="G6" t="str">
            <v>Nuneaton and Bedworth</v>
          </cell>
          <cell r="H6" t="str">
            <v>E05007488</v>
          </cell>
          <cell r="I6" t="str">
            <v>Weddington</v>
          </cell>
        </row>
        <row r="7">
          <cell r="A7" t="str">
            <v>LU7 1FQ</v>
          </cell>
          <cell r="B7">
            <v>51.920574999999999</v>
          </cell>
          <cell r="C7">
            <v>-0.66901500000000003</v>
          </cell>
          <cell r="D7" t="str">
            <v>E12000006</v>
          </cell>
          <cell r="E7" t="str">
            <v>East of England</v>
          </cell>
          <cell r="F7" t="str">
            <v>E06000056</v>
          </cell>
          <cell r="G7" t="str">
            <v>Central Bedfordshire</v>
          </cell>
          <cell r="H7" t="str">
            <v>E05014416</v>
          </cell>
          <cell r="I7" t="str">
            <v>Leighton-Linslade West</v>
          </cell>
        </row>
        <row r="8">
          <cell r="A8" t="str">
            <v>SP5 4BH</v>
          </cell>
          <cell r="B8">
            <v>51.031236</v>
          </cell>
          <cell r="C8">
            <v>-1.903578</v>
          </cell>
          <cell r="D8" t="str">
            <v>E12000009</v>
          </cell>
          <cell r="E8" t="str">
            <v>South West</v>
          </cell>
          <cell r="F8" t="str">
            <v>E06000054</v>
          </cell>
          <cell r="G8" t="str">
            <v>Wiltshire</v>
          </cell>
          <cell r="H8" t="str">
            <v>E05013435</v>
          </cell>
          <cell r="I8" t="str">
            <v>Fovant &amp; Chalke Valley</v>
          </cell>
        </row>
        <row r="9">
          <cell r="A9" t="str">
            <v>BN50 8TQ</v>
          </cell>
          <cell r="B9">
            <v>50.826327999999997</v>
          </cell>
          <cell r="C9">
            <v>-0.14079</v>
          </cell>
          <cell r="D9" t="str">
            <v>E12000008</v>
          </cell>
          <cell r="E9" t="str">
            <v>South East</v>
          </cell>
          <cell r="F9" t="str">
            <v>E06000043</v>
          </cell>
          <cell r="G9" t="str">
            <v>Brighton and Hove</v>
          </cell>
          <cell r="H9" t="str">
            <v>E05015415</v>
          </cell>
          <cell r="I9" t="str">
            <v>West Hill &amp; North Laine</v>
          </cell>
        </row>
        <row r="10">
          <cell r="A10" t="str">
            <v>BH2 6PW</v>
          </cell>
          <cell r="B10">
            <v>50.728133</v>
          </cell>
          <cell r="C10">
            <v>-1.8788670000000001</v>
          </cell>
          <cell r="D10" t="str">
            <v>E12000009</v>
          </cell>
          <cell r="E10" t="str">
            <v>South West</v>
          </cell>
          <cell r="F10" t="str">
            <v>E06000058</v>
          </cell>
          <cell r="G10" t="str">
            <v>Bournemouth, Christchurch and Poole</v>
          </cell>
          <cell r="H10" t="str">
            <v>E05012653</v>
          </cell>
          <cell r="I10" t="str">
            <v>Bournemouth Central</v>
          </cell>
        </row>
        <row r="11">
          <cell r="A11" t="str">
            <v>BH15 1NR</v>
          </cell>
          <cell r="B11">
            <v>50.715333999999999</v>
          </cell>
          <cell r="C11">
            <v>-1.985026</v>
          </cell>
          <cell r="D11" t="str">
            <v>E12000009</v>
          </cell>
          <cell r="E11" t="str">
            <v>South West</v>
          </cell>
          <cell r="F11" t="str">
            <v>E06000058</v>
          </cell>
          <cell r="G11" t="str">
            <v>Bournemouth, Christchurch and Poole</v>
          </cell>
          <cell r="H11" t="str">
            <v>E05012674</v>
          </cell>
          <cell r="I11" t="str">
            <v>Poole Town</v>
          </cell>
        </row>
        <row r="12">
          <cell r="A12" t="str">
            <v>BN50 8TQ</v>
          </cell>
          <cell r="B12">
            <v>50.826327999999997</v>
          </cell>
          <cell r="C12">
            <v>-0.14079</v>
          </cell>
          <cell r="D12" t="str">
            <v>E12000008</v>
          </cell>
          <cell r="E12" t="str">
            <v>South East</v>
          </cell>
          <cell r="F12" t="str">
            <v>E06000043</v>
          </cell>
          <cell r="G12" t="str">
            <v>Brighton and Hove</v>
          </cell>
          <cell r="H12" t="str">
            <v>E05015415</v>
          </cell>
          <cell r="I12" t="str">
            <v>West Hill &amp; North Laine</v>
          </cell>
        </row>
        <row r="13">
          <cell r="A13" t="str">
            <v>GL15 6AP</v>
          </cell>
          <cell r="B13">
            <v>51.746116000000001</v>
          </cell>
          <cell r="C13">
            <v>-2.5710709999999999</v>
          </cell>
          <cell r="D13" t="str">
            <v>E12000009</v>
          </cell>
          <cell r="E13" t="str">
            <v>South West</v>
          </cell>
          <cell r="F13" t="str">
            <v>E07000080</v>
          </cell>
          <cell r="G13" t="str">
            <v>Forest of Dean</v>
          </cell>
          <cell r="H13" t="str">
            <v>E05012157</v>
          </cell>
          <cell r="I13" t="str">
            <v>Bream</v>
          </cell>
        </row>
        <row r="14">
          <cell r="A14" t="str">
            <v>SY7 0NP</v>
          </cell>
          <cell r="B14">
            <v>52.360723</v>
          </cell>
          <cell r="C14">
            <v>-2.873761</v>
          </cell>
          <cell r="D14" t="str">
            <v>E12000005</v>
          </cell>
          <cell r="E14" t="str">
            <v>West Midlands</v>
          </cell>
          <cell r="F14" t="str">
            <v>E06000019</v>
          </cell>
          <cell r="G14" t="str">
            <v>Herefordshire, County of</v>
          </cell>
          <cell r="H14" t="str">
            <v>E05009473</v>
          </cell>
          <cell r="I14" t="str">
            <v>Mortimer</v>
          </cell>
        </row>
        <row r="15">
          <cell r="A15" t="str">
            <v>B62 9BG</v>
          </cell>
          <cell r="B15">
            <v>52.463669000000003</v>
          </cell>
          <cell r="C15">
            <v>-2.0144630000000001</v>
          </cell>
          <cell r="D15" t="str">
            <v>E12000005</v>
          </cell>
          <cell r="E15" t="str">
            <v>West Midlands</v>
          </cell>
          <cell r="F15" t="str">
            <v>E08000027</v>
          </cell>
          <cell r="G15" t="str">
            <v>Dudley</v>
          </cell>
          <cell r="H15" t="str">
            <v>E05001244</v>
          </cell>
          <cell r="I15" t="str">
            <v>Halesowen North</v>
          </cell>
        </row>
        <row r="16">
          <cell r="A16" t="str">
            <v>B67 7AP</v>
          </cell>
          <cell r="B16">
            <v>52.493661000000003</v>
          </cell>
          <cell r="C16">
            <v>-1.976464</v>
          </cell>
          <cell r="D16" t="str">
            <v>E12000005</v>
          </cell>
          <cell r="E16" t="str">
            <v>West Midlands</v>
          </cell>
          <cell r="F16" t="str">
            <v>E08000028</v>
          </cell>
          <cell r="G16" t="str">
            <v>Sandwell</v>
          </cell>
          <cell r="H16" t="str">
            <v>E05001277</v>
          </cell>
          <cell r="I16" t="str">
            <v>Smethwick</v>
          </cell>
        </row>
        <row r="17">
          <cell r="A17" t="str">
            <v>CV32 7JS</v>
          </cell>
          <cell r="B17">
            <v>52.312575000000002</v>
          </cell>
          <cell r="C17">
            <v>-1.499557</v>
          </cell>
          <cell r="D17" t="str">
            <v>E12000005</v>
          </cell>
          <cell r="E17" t="str">
            <v>West Midlands</v>
          </cell>
          <cell r="F17" t="str">
            <v>E07000222</v>
          </cell>
          <cell r="G17" t="str">
            <v>Warwick</v>
          </cell>
          <cell r="H17" t="str">
            <v>E05012617</v>
          </cell>
          <cell r="I17" t="str">
            <v>Cubbington &amp; Leek Wootton</v>
          </cell>
        </row>
        <row r="18">
          <cell r="A18" t="str">
            <v>CV34 5EN</v>
          </cell>
          <cell r="B18">
            <v>52.291007999999998</v>
          </cell>
          <cell r="C18">
            <v>-1.5953889999999999</v>
          </cell>
          <cell r="D18" t="str">
            <v>E12000005</v>
          </cell>
          <cell r="E18" t="str">
            <v>West Midlands</v>
          </cell>
          <cell r="F18" t="str">
            <v>E07000222</v>
          </cell>
          <cell r="G18" t="str">
            <v>Warwick</v>
          </cell>
          <cell r="H18" t="str">
            <v>E05012630</v>
          </cell>
          <cell r="I18" t="str">
            <v>Warwick Saltisford</v>
          </cell>
        </row>
        <row r="19">
          <cell r="A19" t="str">
            <v>BA21 5PN</v>
          </cell>
          <cell r="B19">
            <v>50.952725999999998</v>
          </cell>
          <cell r="C19">
            <v>-2.608368</v>
          </cell>
          <cell r="D19" t="str">
            <v>E12000009</v>
          </cell>
          <cell r="E19" t="str">
            <v>South West</v>
          </cell>
          <cell r="F19" t="str">
            <v>E06000066</v>
          </cell>
          <cell r="G19" t="str">
            <v>Somerset</v>
          </cell>
          <cell r="H19" t="str">
            <v>E05014391</v>
          </cell>
          <cell r="I19" t="str">
            <v>Yeovil East</v>
          </cell>
        </row>
        <row r="20">
          <cell r="A20" t="str">
            <v>BH14 0QW</v>
          </cell>
          <cell r="B20">
            <v>50.729632000000002</v>
          </cell>
          <cell r="C20">
            <v>-1.949819</v>
          </cell>
          <cell r="D20" t="str">
            <v>E12000009</v>
          </cell>
          <cell r="E20" t="str">
            <v>South West</v>
          </cell>
          <cell r="F20" t="str">
            <v>E06000058</v>
          </cell>
          <cell r="G20" t="str">
            <v>Bournemouth, Christchurch and Poole</v>
          </cell>
          <cell r="H20" t="str">
            <v>E05012672</v>
          </cell>
          <cell r="I20" t="str">
            <v>Parkstone</v>
          </cell>
        </row>
        <row r="21">
          <cell r="A21" t="str">
            <v>SN1 4AS</v>
          </cell>
          <cell r="B21">
            <v>51.552419</v>
          </cell>
          <cell r="C21">
            <v>-1.7778130000000001</v>
          </cell>
          <cell r="D21" t="str">
            <v>E12000009</v>
          </cell>
          <cell r="E21" t="str">
            <v>South West</v>
          </cell>
          <cell r="F21" t="str">
            <v>E06000030</v>
          </cell>
          <cell r="G21" t="str">
            <v>Swindon</v>
          </cell>
          <cell r="H21" t="str">
            <v>E05008963</v>
          </cell>
          <cell r="I21" t="str">
            <v>Old Town</v>
          </cell>
        </row>
        <row r="22">
          <cell r="A22" t="str">
            <v>BS23 3EA</v>
          </cell>
          <cell r="B22">
            <v>51.347467999999999</v>
          </cell>
          <cell r="C22">
            <v>-2.9666229999999998</v>
          </cell>
          <cell r="D22" t="str">
            <v>E12000009</v>
          </cell>
          <cell r="E22" t="str">
            <v>South West</v>
          </cell>
          <cell r="F22" t="str">
            <v>E06000024</v>
          </cell>
          <cell r="G22" t="str">
            <v>North Somerset</v>
          </cell>
          <cell r="H22" t="str">
            <v>E05010298</v>
          </cell>
          <cell r="I22" t="str">
            <v>Weston-super-Mare Central</v>
          </cell>
        </row>
        <row r="23">
          <cell r="A23" t="str">
            <v>DE1 2JN</v>
          </cell>
          <cell r="B23">
            <v>52.918129999999998</v>
          </cell>
          <cell r="C23">
            <v>-1.4758579999999999</v>
          </cell>
          <cell r="D23" t="str">
            <v>E12000004</v>
          </cell>
          <cell r="E23" t="str">
            <v>East Midlands</v>
          </cell>
          <cell r="F23" t="str">
            <v>E06000015</v>
          </cell>
          <cell r="G23" t="str">
            <v>Derby</v>
          </cell>
          <cell r="H23" t="str">
            <v>E05015511</v>
          </cell>
          <cell r="I23" t="str">
            <v>Arboretum</v>
          </cell>
        </row>
        <row r="24">
          <cell r="A24" t="str">
            <v>LE13 1LN</v>
          </cell>
          <cell r="B24">
            <v>52.775643000000002</v>
          </cell>
          <cell r="C24">
            <v>-0.88548099999999996</v>
          </cell>
          <cell r="D24" t="str">
            <v>E12000004</v>
          </cell>
          <cell r="E24" t="str">
            <v>East Midlands</v>
          </cell>
          <cell r="F24" t="str">
            <v>E07000133</v>
          </cell>
          <cell r="G24" t="str">
            <v>Melton</v>
          </cell>
          <cell r="H24" t="str">
            <v>E05005504</v>
          </cell>
          <cell r="I24" t="str">
            <v>Melton Newport</v>
          </cell>
        </row>
        <row r="25">
          <cell r="A25" t="str">
            <v>OX16 2DG</v>
          </cell>
          <cell r="B25">
            <v>52.087440999999998</v>
          </cell>
          <cell r="C25">
            <v>-1.3341320000000001</v>
          </cell>
          <cell r="D25" t="str">
            <v>E12000008</v>
          </cell>
          <cell r="E25" t="str">
            <v>South East</v>
          </cell>
          <cell r="F25" t="str">
            <v>E07000177</v>
          </cell>
          <cell r="G25" t="str">
            <v>Cherwell</v>
          </cell>
          <cell r="H25" t="str">
            <v>E05010923</v>
          </cell>
          <cell r="I25" t="str">
            <v>Banbury Hardwick</v>
          </cell>
        </row>
        <row r="26">
          <cell r="A26" t="str">
            <v>BH16 5AZ</v>
          </cell>
          <cell r="B26">
            <v>50.723939000000001</v>
          </cell>
          <cell r="C26">
            <v>-2.0238049999999999</v>
          </cell>
          <cell r="D26" t="str">
            <v>E12000009</v>
          </cell>
          <cell r="E26" t="str">
            <v>South West</v>
          </cell>
          <cell r="F26" t="str">
            <v>E06000058</v>
          </cell>
          <cell r="G26" t="str">
            <v>Bournemouth, Christchurch and Poole</v>
          </cell>
          <cell r="H26" t="str">
            <v>E05012663</v>
          </cell>
          <cell r="I26" t="str">
            <v>Hamworthy</v>
          </cell>
        </row>
        <row r="27">
          <cell r="A27" t="str">
            <v>GL1 2JS</v>
          </cell>
          <cell r="B27">
            <v>51.867047999999997</v>
          </cell>
          <cell r="C27">
            <v>-2.2521469999999999</v>
          </cell>
          <cell r="D27" t="str">
            <v>E12000009</v>
          </cell>
          <cell r="E27" t="str">
            <v>South West</v>
          </cell>
          <cell r="F27" t="str">
            <v>E07000081</v>
          </cell>
          <cell r="G27" t="str">
            <v>Gloucester</v>
          </cell>
          <cell r="H27" t="str">
            <v>E05010967</v>
          </cell>
          <cell r="I27" t="str">
            <v>Westgate</v>
          </cell>
        </row>
        <row r="28">
          <cell r="A28" t="str">
            <v>BS23 3EA</v>
          </cell>
          <cell r="B28">
            <v>51.347467999999999</v>
          </cell>
          <cell r="C28">
            <v>-2.9666229999999998</v>
          </cell>
          <cell r="D28" t="str">
            <v>E12000009</v>
          </cell>
          <cell r="E28" t="str">
            <v>South West</v>
          </cell>
          <cell r="F28" t="str">
            <v>E06000024</v>
          </cell>
          <cell r="G28" t="str">
            <v>North Somerset</v>
          </cell>
          <cell r="H28" t="str">
            <v>E05010298</v>
          </cell>
          <cell r="I28" t="str">
            <v>Weston-super-Mare Central</v>
          </cell>
        </row>
        <row r="29">
          <cell r="A29" t="str">
            <v>RG1 6QS</v>
          </cell>
          <cell r="B29">
            <v>51.444662999999998</v>
          </cell>
          <cell r="C29">
            <v>-0.99108799999999997</v>
          </cell>
          <cell r="D29" t="str">
            <v>E12000008</v>
          </cell>
          <cell r="E29" t="str">
            <v>South East</v>
          </cell>
          <cell r="F29" t="str">
            <v>E06000038</v>
          </cell>
          <cell r="G29" t="str">
            <v>Reading</v>
          </cell>
          <cell r="H29" t="str">
            <v>E05013869</v>
          </cell>
          <cell r="I29" t="str">
            <v>Coley</v>
          </cell>
        </row>
        <row r="30">
          <cell r="A30" t="str">
            <v>HX2 8BN</v>
          </cell>
          <cell r="B30">
            <v>53.744884999999996</v>
          </cell>
          <cell r="C30">
            <v>-1.8860159999999999</v>
          </cell>
          <cell r="D30" t="str">
            <v>E12000003</v>
          </cell>
          <cell r="E30" t="str">
            <v>Yorkshire and The Humber</v>
          </cell>
          <cell r="F30" t="str">
            <v>E08000033</v>
          </cell>
          <cell r="G30" t="str">
            <v>Calderdale</v>
          </cell>
          <cell r="H30" t="str">
            <v>E05001379</v>
          </cell>
          <cell r="I30" t="str">
            <v>Ovenden</v>
          </cell>
        </row>
        <row r="31">
          <cell r="A31" t="str">
            <v>NN3 8FD</v>
          </cell>
          <cell r="B31">
            <v>52.268023999999997</v>
          </cell>
          <cell r="C31">
            <v>-0.81998300000000002</v>
          </cell>
          <cell r="D31" t="str">
            <v>E12000004</v>
          </cell>
          <cell r="E31" t="str">
            <v>East Midlands</v>
          </cell>
          <cell r="F31" t="str">
            <v>E06000062</v>
          </cell>
          <cell r="G31" t="str">
            <v>West Northamptonshire</v>
          </cell>
          <cell r="H31" t="str">
            <v>E05013267</v>
          </cell>
          <cell r="I31" t="str">
            <v>Talavera</v>
          </cell>
        </row>
        <row r="32">
          <cell r="A32" t="str">
            <v>PO7 7TT</v>
          </cell>
          <cell r="B32">
            <v>50.886584999999997</v>
          </cell>
          <cell r="C32">
            <v>-1.0500579999999999</v>
          </cell>
          <cell r="D32" t="str">
            <v>E12000008</v>
          </cell>
          <cell r="E32" t="str">
            <v>South East</v>
          </cell>
          <cell r="F32" t="str">
            <v>E07000094</v>
          </cell>
          <cell r="G32" t="str">
            <v>Winchester</v>
          </cell>
          <cell r="H32" t="str">
            <v>E05011000</v>
          </cell>
          <cell r="I32" t="str">
            <v>Denmead</v>
          </cell>
        </row>
        <row r="33">
          <cell r="A33" t="str">
            <v>TA5 2FE</v>
          </cell>
          <cell r="B33">
            <v>51.109799000000002</v>
          </cell>
          <cell r="C33">
            <v>-3.0134180000000002</v>
          </cell>
          <cell r="D33" t="str">
            <v>E12000009</v>
          </cell>
          <cell r="E33" t="str">
            <v>South West</v>
          </cell>
          <cell r="F33" t="str">
            <v>E06000066</v>
          </cell>
          <cell r="G33" t="str">
            <v>Somerset</v>
          </cell>
          <cell r="H33" t="str">
            <v>E05014376</v>
          </cell>
          <cell r="I33" t="str">
            <v>North Petherton</v>
          </cell>
        </row>
        <row r="34">
          <cell r="A34" t="str">
            <v>NN8 6DB</v>
          </cell>
          <cell r="B34">
            <v>52.321407999999998</v>
          </cell>
          <cell r="C34">
            <v>-0.71987599999999996</v>
          </cell>
          <cell r="D34" t="str">
            <v>E12000004</v>
          </cell>
          <cell r="E34" t="str">
            <v>East Midlands</v>
          </cell>
          <cell r="F34" t="str">
            <v>E06000061</v>
          </cell>
          <cell r="G34" t="str">
            <v>North Northamptonshire</v>
          </cell>
          <cell r="H34" t="str">
            <v>E05013220</v>
          </cell>
          <cell r="I34" t="str">
            <v>Earls Barton</v>
          </cell>
        </row>
        <row r="35">
          <cell r="A35" t="str">
            <v>TA12 6FX</v>
          </cell>
          <cell r="B35">
            <v>50.975760000000001</v>
          </cell>
          <cell r="C35">
            <v>-2.77075</v>
          </cell>
          <cell r="D35" t="str">
            <v>E12000009</v>
          </cell>
          <cell r="E35" t="str">
            <v>South West</v>
          </cell>
          <cell r="F35" t="str">
            <v>E06000066</v>
          </cell>
          <cell r="G35" t="str">
            <v>Somerset</v>
          </cell>
          <cell r="H35" t="str">
            <v>E05014369</v>
          </cell>
          <cell r="I35" t="str">
            <v>Martock</v>
          </cell>
        </row>
        <row r="36">
          <cell r="A36" t="str">
            <v>TA18 7AT</v>
          </cell>
          <cell r="B36">
            <v>50.886834</v>
          </cell>
          <cell r="C36">
            <v>-2.7971849999999998</v>
          </cell>
          <cell r="D36" t="str">
            <v>E12000009</v>
          </cell>
          <cell r="E36" t="str">
            <v>South West</v>
          </cell>
          <cell r="F36" t="str">
            <v>E06000066</v>
          </cell>
          <cell r="G36" t="str">
            <v>Somerset</v>
          </cell>
          <cell r="H36" t="str">
            <v>E05014356</v>
          </cell>
          <cell r="I36" t="str">
            <v>Crewkerne</v>
          </cell>
        </row>
        <row r="37">
          <cell r="A37" t="str">
            <v>MK43 9NJ</v>
          </cell>
          <cell r="B37">
            <v>52.070034999999997</v>
          </cell>
          <cell r="C37">
            <v>-0.50870400000000005</v>
          </cell>
          <cell r="D37" t="str">
            <v>E12000006</v>
          </cell>
          <cell r="E37" t="str">
            <v>East of England</v>
          </cell>
          <cell r="F37" t="str">
            <v>E06000055</v>
          </cell>
          <cell r="G37" t="str">
            <v>Bedford</v>
          </cell>
          <cell r="H37" t="str">
            <v>E05014516</v>
          </cell>
          <cell r="I37" t="str">
            <v>Wixams &amp; Wilstead</v>
          </cell>
        </row>
        <row r="38">
          <cell r="A38" t="str">
            <v>SP4 7FL</v>
          </cell>
          <cell r="B38">
            <v>51.170737000000003</v>
          </cell>
          <cell r="C38">
            <v>-1.7610300000000001</v>
          </cell>
          <cell r="D38" t="str">
            <v>E12000009</v>
          </cell>
          <cell r="E38" t="str">
            <v>South West</v>
          </cell>
          <cell r="F38" t="str">
            <v>E06000054</v>
          </cell>
          <cell r="G38" t="str">
            <v>Wiltshire</v>
          </cell>
          <cell r="H38" t="str">
            <v>E05013402</v>
          </cell>
          <cell r="I38" t="str">
            <v>Amesbury West</v>
          </cell>
        </row>
        <row r="39">
          <cell r="A39" t="str">
            <v>OX16 2DN</v>
          </cell>
          <cell r="B39">
            <v>52.085259999999998</v>
          </cell>
          <cell r="C39">
            <v>-1.333186</v>
          </cell>
          <cell r="D39" t="str">
            <v>E12000008</v>
          </cell>
          <cell r="E39" t="str">
            <v>South East</v>
          </cell>
          <cell r="F39" t="str">
            <v>E07000177</v>
          </cell>
          <cell r="G39" t="str">
            <v>Cherwell</v>
          </cell>
          <cell r="H39" t="str">
            <v>E05010923</v>
          </cell>
          <cell r="I39" t="str">
            <v>Banbury Hardwick</v>
          </cell>
        </row>
        <row r="40">
          <cell r="A40" t="str">
            <v>WR3 7FG</v>
          </cell>
          <cell r="B40">
            <v>52.220326999999997</v>
          </cell>
          <cell r="C40">
            <v>-2.236561</v>
          </cell>
          <cell r="D40" t="str">
            <v>E12000005</v>
          </cell>
          <cell r="E40" t="str">
            <v>West Midlands</v>
          </cell>
          <cell r="F40" t="str">
            <v>E07000237</v>
          </cell>
          <cell r="G40" t="str">
            <v>Worcester</v>
          </cell>
          <cell r="H40" t="str">
            <v>E05007884</v>
          </cell>
          <cell r="I40" t="str">
            <v>Claines</v>
          </cell>
        </row>
        <row r="41">
          <cell r="A41" t="str">
            <v>LE19 4DH</v>
          </cell>
          <cell r="B41">
            <v>52.608263000000001</v>
          </cell>
          <cell r="C41">
            <v>-1.2229730000000001</v>
          </cell>
          <cell r="D41" t="str">
            <v>E12000004</v>
          </cell>
          <cell r="E41" t="str">
            <v>East Midlands</v>
          </cell>
          <cell r="F41" t="str">
            <v>E07000129</v>
          </cell>
          <cell r="G41" t="str">
            <v>Blaby</v>
          </cell>
          <cell r="H41" t="str">
            <v>E05015273</v>
          </cell>
          <cell r="I41" t="str">
            <v>Leicester Forest &amp; Lubbesthorpe</v>
          </cell>
        </row>
        <row r="42">
          <cell r="A42" t="str">
            <v>BN26 6FW</v>
          </cell>
          <cell r="B42">
            <v>50.824309999999997</v>
          </cell>
          <cell r="C42">
            <v>0.26377499999999998</v>
          </cell>
          <cell r="D42" t="str">
            <v>E12000008</v>
          </cell>
          <cell r="E42" t="str">
            <v>South East</v>
          </cell>
          <cell r="F42" t="str">
            <v>E07000065</v>
          </cell>
          <cell r="G42" t="str">
            <v>Wealden</v>
          </cell>
          <cell r="H42" t="str">
            <v>E05011655</v>
          </cell>
          <cell r="I42" t="str">
            <v>Polegate Central</v>
          </cell>
        </row>
        <row r="43">
          <cell r="A43" t="str">
            <v>SN1 1HE</v>
          </cell>
          <cell r="B43">
            <v>51.561213000000002</v>
          </cell>
          <cell r="C43">
            <v>-1.782834</v>
          </cell>
          <cell r="D43" t="str">
            <v>E12000009</v>
          </cell>
          <cell r="E43" t="str">
            <v>South West</v>
          </cell>
          <cell r="F43" t="str">
            <v>E06000030</v>
          </cell>
          <cell r="G43" t="str">
            <v>Swindon</v>
          </cell>
          <cell r="H43" t="str">
            <v>E05008954</v>
          </cell>
          <cell r="I43" t="str">
            <v>Central</v>
          </cell>
        </row>
        <row r="44">
          <cell r="A44" t="str">
            <v>DT1 3BD</v>
          </cell>
          <cell r="B44">
            <v>50.711683000000001</v>
          </cell>
          <cell r="C44">
            <v>-2.4671050000000001</v>
          </cell>
          <cell r="D44" t="str">
            <v>E12000009</v>
          </cell>
          <cell r="E44" t="str">
            <v>South West</v>
          </cell>
          <cell r="F44" t="str">
            <v>E06000059</v>
          </cell>
          <cell r="G44" t="str">
            <v>Dorset</v>
          </cell>
          <cell r="H44" t="str">
            <v>E05012697</v>
          </cell>
          <cell r="I44" t="str">
            <v>Dorchester Poundbury</v>
          </cell>
        </row>
        <row r="45">
          <cell r="A45" t="str">
            <v>RG14 7TZ</v>
          </cell>
          <cell r="B45">
            <v>51.390799000000001</v>
          </cell>
          <cell r="C45">
            <v>-1.308044</v>
          </cell>
          <cell r="D45" t="str">
            <v>E12000008</v>
          </cell>
          <cell r="E45" t="str">
            <v>South East</v>
          </cell>
          <cell r="F45" t="str">
            <v>E06000037</v>
          </cell>
          <cell r="G45" t="str">
            <v>West Berkshire</v>
          </cell>
          <cell r="H45" t="str">
            <v>E05012143</v>
          </cell>
          <cell r="I45" t="str">
            <v>Newbury Greenham</v>
          </cell>
        </row>
        <row r="46">
          <cell r="A46" t="str">
            <v>SO40 8XT</v>
          </cell>
          <cell r="B46">
            <v>50.921681999999997</v>
          </cell>
          <cell r="C46">
            <v>-1.5222530000000001</v>
          </cell>
          <cell r="D46" t="str">
            <v>E12000008</v>
          </cell>
          <cell r="E46" t="str">
            <v>South East</v>
          </cell>
          <cell r="F46" t="str">
            <v>E07000091</v>
          </cell>
          <cell r="G46" t="str">
            <v>New Forest</v>
          </cell>
          <cell r="H46" t="str">
            <v>E05014794</v>
          </cell>
          <cell r="I46" t="str">
            <v>Totton North</v>
          </cell>
        </row>
        <row r="47">
          <cell r="A47" t="str">
            <v>RG2 7RP</v>
          </cell>
          <cell r="B47">
            <v>51.432068999999998</v>
          </cell>
          <cell r="C47">
            <v>-0.95246699999999995</v>
          </cell>
          <cell r="D47" t="str">
            <v>E12000008</v>
          </cell>
          <cell r="E47" t="str">
            <v>South East</v>
          </cell>
          <cell r="F47" t="str">
            <v>E06000038</v>
          </cell>
          <cell r="G47" t="str">
            <v>Reading</v>
          </cell>
          <cell r="H47" t="str">
            <v>E05013868</v>
          </cell>
          <cell r="I47" t="str">
            <v>Church</v>
          </cell>
        </row>
        <row r="48">
          <cell r="A48" t="str">
            <v>HR5 3BE</v>
          </cell>
          <cell r="B48">
            <v>52.203724000000001</v>
          </cell>
          <cell r="C48">
            <v>-3.0324900000000001</v>
          </cell>
          <cell r="D48" t="str">
            <v>E12000005</v>
          </cell>
          <cell r="E48" t="str">
            <v>West Midlands</v>
          </cell>
          <cell r="F48" t="str">
            <v>E06000019</v>
          </cell>
          <cell r="G48" t="str">
            <v>Herefordshire, County of</v>
          </cell>
          <cell r="H48" t="str">
            <v>E05009464</v>
          </cell>
          <cell r="I48" t="str">
            <v>Kington</v>
          </cell>
        </row>
        <row r="49">
          <cell r="A49" t="str">
            <v>GL1 2JS</v>
          </cell>
          <cell r="B49">
            <v>51.867047999999997</v>
          </cell>
          <cell r="C49">
            <v>-2.2521469999999999</v>
          </cell>
          <cell r="D49" t="str">
            <v>E12000009</v>
          </cell>
          <cell r="E49" t="str">
            <v>South West</v>
          </cell>
          <cell r="F49" t="str">
            <v>E07000081</v>
          </cell>
          <cell r="G49" t="str">
            <v>Gloucester</v>
          </cell>
          <cell r="H49" t="str">
            <v>E05010967</v>
          </cell>
          <cell r="I49" t="str">
            <v>Westgate</v>
          </cell>
        </row>
        <row r="50">
          <cell r="A50" t="str">
            <v>PO1 4EB</v>
          </cell>
          <cell r="B50">
            <v>50.804653000000002</v>
          </cell>
          <cell r="C50">
            <v>-1.0851010000000001</v>
          </cell>
          <cell r="D50" t="str">
            <v>E12000008</v>
          </cell>
          <cell r="E50" t="str">
            <v>South East</v>
          </cell>
          <cell r="F50" t="str">
            <v>E06000044</v>
          </cell>
          <cell r="G50" t="str">
            <v>Portsmouth</v>
          </cell>
          <cell r="H50" t="str">
            <v>E05002443</v>
          </cell>
          <cell r="I50" t="str">
            <v>Charles Dickens</v>
          </cell>
        </row>
        <row r="51">
          <cell r="A51" t="str">
            <v>TA5 2FE</v>
          </cell>
          <cell r="B51">
            <v>51.109799000000002</v>
          </cell>
          <cell r="C51">
            <v>-3.0134180000000002</v>
          </cell>
          <cell r="D51" t="str">
            <v>E12000009</v>
          </cell>
          <cell r="E51" t="str">
            <v>South West</v>
          </cell>
          <cell r="F51" t="str">
            <v>E06000066</v>
          </cell>
          <cell r="G51" t="str">
            <v>Somerset</v>
          </cell>
          <cell r="H51" t="str">
            <v>E05014376</v>
          </cell>
          <cell r="I51" t="str">
            <v>North Petherton</v>
          </cell>
        </row>
        <row r="52">
          <cell r="A52" t="str">
            <v>SP5 4BH</v>
          </cell>
          <cell r="B52">
            <v>51.031236</v>
          </cell>
          <cell r="C52">
            <v>-1.903578</v>
          </cell>
          <cell r="D52" t="str">
            <v>E12000009</v>
          </cell>
          <cell r="E52" t="str">
            <v>South West</v>
          </cell>
          <cell r="F52" t="str">
            <v>E06000054</v>
          </cell>
          <cell r="G52" t="str">
            <v>Wiltshire</v>
          </cell>
          <cell r="H52" t="str">
            <v>E05013435</v>
          </cell>
          <cell r="I52" t="str">
            <v>Fovant &amp; Chalke Valley</v>
          </cell>
        </row>
        <row r="53">
          <cell r="A53" t="str">
            <v>OX16 2DT</v>
          </cell>
          <cell r="B53">
            <v>52.085537000000002</v>
          </cell>
          <cell r="C53">
            <v>-1.3329930000000001</v>
          </cell>
          <cell r="D53" t="str">
            <v>E12000008</v>
          </cell>
          <cell r="E53" t="str">
            <v>South East</v>
          </cell>
          <cell r="F53" t="str">
            <v>E07000177</v>
          </cell>
          <cell r="G53" t="str">
            <v>Cherwell</v>
          </cell>
          <cell r="H53" t="str">
            <v>E05010923</v>
          </cell>
          <cell r="I53" t="str">
            <v>Banbury Hardwick</v>
          </cell>
        </row>
        <row r="54">
          <cell r="A54" t="str">
            <v>SN4 0QT</v>
          </cell>
          <cell r="B54">
            <v>51.510897999999997</v>
          </cell>
          <cell r="C54">
            <v>-1.788591</v>
          </cell>
          <cell r="D54" t="str">
            <v>E12000009</v>
          </cell>
          <cell r="E54" t="str">
            <v>South West</v>
          </cell>
          <cell r="F54" t="str">
            <v>E06000030</v>
          </cell>
          <cell r="G54" t="str">
            <v>Swindon</v>
          </cell>
          <cell r="H54" t="str">
            <v>E05008972</v>
          </cell>
          <cell r="I54" t="str">
            <v>Wroughton and Wichelstowe</v>
          </cell>
        </row>
        <row r="55">
          <cell r="A55" t="str">
            <v>LE11 5XF</v>
          </cell>
          <cell r="B55">
            <v>52.780214999999998</v>
          </cell>
          <cell r="C55">
            <v>-1.2318279999999999</v>
          </cell>
          <cell r="D55" t="str">
            <v>E12000004</v>
          </cell>
          <cell r="E55" t="str">
            <v>East Midlands</v>
          </cell>
          <cell r="F55" t="str">
            <v>E07000130</v>
          </cell>
          <cell r="G55" t="str">
            <v>Charnwood</v>
          </cell>
          <cell r="H55" t="str">
            <v>E05014670</v>
          </cell>
          <cell r="I55" t="str">
            <v>Dishley, Hathern &amp; Thorpe Acre</v>
          </cell>
        </row>
        <row r="56">
          <cell r="A56" t="str">
            <v>MK41 9RW</v>
          </cell>
          <cell r="B56">
            <v>52.136389000000001</v>
          </cell>
          <cell r="C56">
            <v>-0.43380299999999999</v>
          </cell>
          <cell r="D56" t="str">
            <v>E12000006</v>
          </cell>
          <cell r="E56" t="str">
            <v>East of England</v>
          </cell>
          <cell r="F56" t="str">
            <v>E06000055</v>
          </cell>
          <cell r="G56" t="str">
            <v>Bedford</v>
          </cell>
          <cell r="H56" t="str">
            <v>E05014513</v>
          </cell>
          <cell r="I56" t="str">
            <v>Riverfield</v>
          </cell>
        </row>
        <row r="57">
          <cell r="A57" t="str">
            <v>SP4 7FL</v>
          </cell>
          <cell r="B57">
            <v>51.170737000000003</v>
          </cell>
          <cell r="C57">
            <v>-1.7610300000000001</v>
          </cell>
          <cell r="D57" t="str">
            <v>E12000009</v>
          </cell>
          <cell r="E57" t="str">
            <v>South West</v>
          </cell>
          <cell r="F57" t="str">
            <v>E06000054</v>
          </cell>
          <cell r="G57" t="str">
            <v>Wiltshire</v>
          </cell>
          <cell r="H57" t="str">
            <v>E05013402</v>
          </cell>
          <cell r="I57" t="str">
            <v>Amesbury West</v>
          </cell>
        </row>
        <row r="58">
          <cell r="A58" t="str">
            <v>BS23 3PQ</v>
          </cell>
          <cell r="B58">
            <v>51.343696999999999</v>
          </cell>
          <cell r="C58">
            <v>-2.9614609999999999</v>
          </cell>
          <cell r="D58" t="str">
            <v>E12000009</v>
          </cell>
          <cell r="E58" t="str">
            <v>South West</v>
          </cell>
          <cell r="F58" t="str">
            <v>E06000024</v>
          </cell>
          <cell r="G58" t="str">
            <v>North Somerset</v>
          </cell>
          <cell r="H58" t="str">
            <v>E05010297</v>
          </cell>
          <cell r="I58" t="str">
            <v>Weston-super-Mare South</v>
          </cell>
        </row>
        <row r="59">
          <cell r="A59" t="str">
            <v>CV34 6HZ</v>
          </cell>
          <cell r="B59">
            <v>52.267549000000002</v>
          </cell>
          <cell r="C59">
            <v>-1.610285</v>
          </cell>
          <cell r="D59" t="str">
            <v>E12000005</v>
          </cell>
          <cell r="E59" t="str">
            <v>West Midlands</v>
          </cell>
          <cell r="F59" t="str">
            <v>E07000222</v>
          </cell>
          <cell r="G59" t="str">
            <v>Warwick</v>
          </cell>
          <cell r="H59" t="str">
            <v>E05012628</v>
          </cell>
          <cell r="I59" t="str">
            <v>Warwick Aylesford</v>
          </cell>
        </row>
        <row r="60">
          <cell r="A60" t="str">
            <v>SN2 8AH</v>
          </cell>
          <cell r="B60">
            <v>51.573548000000002</v>
          </cell>
          <cell r="C60">
            <v>-1.7769189999999999</v>
          </cell>
          <cell r="D60" t="str">
            <v>E12000009</v>
          </cell>
          <cell r="E60" t="str">
            <v>South West</v>
          </cell>
          <cell r="F60" t="str">
            <v>E06000030</v>
          </cell>
          <cell r="G60" t="str">
            <v>Swindon</v>
          </cell>
          <cell r="H60" t="str">
            <v>E05008958</v>
          </cell>
          <cell r="I60" t="str">
            <v>Gorse Hill and Pinehurst</v>
          </cell>
        </row>
        <row r="61">
          <cell r="A61" t="str">
            <v>MK42 7NZ</v>
          </cell>
          <cell r="B61">
            <v>52.120486999999997</v>
          </cell>
          <cell r="C61">
            <v>-0.47922500000000001</v>
          </cell>
          <cell r="D61" t="str">
            <v>E12000006</v>
          </cell>
          <cell r="E61" t="str">
            <v>East of England</v>
          </cell>
          <cell r="F61" t="str">
            <v>E06000055</v>
          </cell>
          <cell r="G61" t="str">
            <v>Bedford</v>
          </cell>
          <cell r="H61" t="str">
            <v>E05014504</v>
          </cell>
          <cell r="I61" t="str">
            <v>Kempston Central &amp; East</v>
          </cell>
        </row>
        <row r="62">
          <cell r="A62" t="str">
            <v>MK41 8QW</v>
          </cell>
          <cell r="B62">
            <v>52.157327000000002</v>
          </cell>
          <cell r="C62">
            <v>-0.43404100000000001</v>
          </cell>
          <cell r="D62" t="str">
            <v>E12000006</v>
          </cell>
          <cell r="E62" t="str">
            <v>East of England</v>
          </cell>
          <cell r="F62" t="str">
            <v>E06000055</v>
          </cell>
          <cell r="G62" t="str">
            <v>Bedford</v>
          </cell>
          <cell r="H62" t="str">
            <v>E05014509</v>
          </cell>
          <cell r="I62" t="str">
            <v>Putnoe</v>
          </cell>
        </row>
        <row r="63">
          <cell r="A63" t="str">
            <v>BN50 8TQ</v>
          </cell>
          <cell r="B63">
            <v>50.826327999999997</v>
          </cell>
          <cell r="C63">
            <v>-0.14079</v>
          </cell>
          <cell r="D63" t="str">
            <v>E12000008</v>
          </cell>
          <cell r="E63" t="str">
            <v>South East</v>
          </cell>
          <cell r="F63" t="str">
            <v>E06000043</v>
          </cell>
          <cell r="G63" t="str">
            <v>Brighton and Hove</v>
          </cell>
          <cell r="H63" t="str">
            <v>E05015415</v>
          </cell>
          <cell r="I63" t="str">
            <v>West Hill &amp; North Laine</v>
          </cell>
        </row>
        <row r="64">
          <cell r="A64" t="str">
            <v>BN50 8TQ</v>
          </cell>
          <cell r="B64">
            <v>50.826327999999997</v>
          </cell>
          <cell r="C64">
            <v>-0.14079</v>
          </cell>
          <cell r="D64" t="str">
            <v>E12000008</v>
          </cell>
          <cell r="E64" t="str">
            <v>South East</v>
          </cell>
          <cell r="F64" t="str">
            <v>E06000043</v>
          </cell>
          <cell r="G64" t="str">
            <v>Brighton and Hove</v>
          </cell>
          <cell r="H64" t="str">
            <v>E05015415</v>
          </cell>
          <cell r="I64" t="str">
            <v>West Hill &amp; North Laine</v>
          </cell>
        </row>
        <row r="65">
          <cell r="A65" t="str">
            <v>BH25 6NP</v>
          </cell>
          <cell r="B65">
            <v>50.750363999999998</v>
          </cell>
          <cell r="C65">
            <v>-1.6544779999999999</v>
          </cell>
          <cell r="D65" t="str">
            <v>E12000008</v>
          </cell>
          <cell r="E65" t="str">
            <v>South East</v>
          </cell>
          <cell r="F65" t="str">
            <v>E07000091</v>
          </cell>
          <cell r="G65" t="str">
            <v>New Forest</v>
          </cell>
          <cell r="H65" t="str">
            <v>E05014788</v>
          </cell>
          <cell r="I65" t="str">
            <v>Milton</v>
          </cell>
        </row>
        <row r="66">
          <cell r="A66" t="str">
            <v>B66 4LN</v>
          </cell>
          <cell r="B66">
            <v>52.486148999999997</v>
          </cell>
          <cell r="C66">
            <v>-1.9662710000000001</v>
          </cell>
          <cell r="D66" t="str">
            <v>E12000005</v>
          </cell>
          <cell r="E66" t="str">
            <v>West Midlands</v>
          </cell>
          <cell r="F66" t="str">
            <v>E08000028</v>
          </cell>
          <cell r="G66" t="str">
            <v>Sandwell</v>
          </cell>
          <cell r="H66" t="str">
            <v>E05001278</v>
          </cell>
          <cell r="I66" t="str">
            <v>Soho and Victoria</v>
          </cell>
        </row>
        <row r="67">
          <cell r="A67" t="str">
            <v>CV8 1GY</v>
          </cell>
          <cell r="B67">
            <v>52.331431000000002</v>
          </cell>
          <cell r="C67">
            <v>-1.57128</v>
          </cell>
          <cell r="D67" t="str">
            <v>E12000005</v>
          </cell>
          <cell r="E67" t="str">
            <v>West Midlands</v>
          </cell>
          <cell r="F67" t="str">
            <v>E07000222</v>
          </cell>
          <cell r="G67" t="str">
            <v>Warwick</v>
          </cell>
          <cell r="H67" t="str">
            <v>E05012620</v>
          </cell>
          <cell r="I67" t="str">
            <v>Kenilworth St John's</v>
          </cell>
        </row>
        <row r="68">
          <cell r="A68" t="str">
            <v>SO18 1HL</v>
          </cell>
          <cell r="B68">
            <v>50.918737</v>
          </cell>
          <cell r="C68">
            <v>-1.3730230000000001</v>
          </cell>
          <cell r="D68" t="str">
            <v>E12000008</v>
          </cell>
          <cell r="E68" t="str">
            <v>South East</v>
          </cell>
          <cell r="F68" t="str">
            <v>E06000045</v>
          </cell>
          <cell r="G68" t="str">
            <v>Southampton</v>
          </cell>
          <cell r="H68" t="str">
            <v>E05015494</v>
          </cell>
          <cell r="I68" t="str">
            <v>Bitterne Park</v>
          </cell>
        </row>
        <row r="69">
          <cell r="A69" t="str">
            <v>SN7 8PH</v>
          </cell>
          <cell r="B69">
            <v>51.635446999999999</v>
          </cell>
          <cell r="C69">
            <v>-1.5132060000000001</v>
          </cell>
          <cell r="D69" t="str">
            <v>E12000008</v>
          </cell>
          <cell r="E69" t="str">
            <v>South East</v>
          </cell>
          <cell r="F69" t="str">
            <v>E07000180</v>
          </cell>
          <cell r="G69" t="str">
            <v>Vale of White Horse</v>
          </cell>
          <cell r="H69" t="str">
            <v>E05009770</v>
          </cell>
          <cell r="I69" t="str">
            <v>Stanford</v>
          </cell>
        </row>
        <row r="70">
          <cell r="A70" t="str">
            <v>HR6 8DF</v>
          </cell>
          <cell r="B70">
            <v>52.224083999999998</v>
          </cell>
          <cell r="C70">
            <v>-2.731573</v>
          </cell>
          <cell r="D70" t="str">
            <v>E12000005</v>
          </cell>
          <cell r="E70" t="str">
            <v>West Midlands</v>
          </cell>
          <cell r="F70" t="str">
            <v>E06000019</v>
          </cell>
          <cell r="G70" t="str">
            <v>Herefordshire, County of</v>
          </cell>
          <cell r="H70" t="str">
            <v>E05009468</v>
          </cell>
          <cell r="I70" t="str">
            <v>Leominster East</v>
          </cell>
        </row>
        <row r="71">
          <cell r="A71" t="str">
            <v>BN50 8TQ</v>
          </cell>
          <cell r="B71">
            <v>50.826327999999997</v>
          </cell>
          <cell r="C71">
            <v>-0.14079</v>
          </cell>
          <cell r="D71" t="str">
            <v>E12000008</v>
          </cell>
          <cell r="E71" t="str">
            <v>South East</v>
          </cell>
          <cell r="F71" t="str">
            <v>E06000043</v>
          </cell>
          <cell r="G71" t="str">
            <v>Brighton and Hove</v>
          </cell>
          <cell r="H71" t="str">
            <v>E05015415</v>
          </cell>
          <cell r="I71" t="str">
            <v>West Hill &amp; North Laine</v>
          </cell>
        </row>
        <row r="72">
          <cell r="A72" t="str">
            <v>CV6 6AZ</v>
          </cell>
          <cell r="B72">
            <v>52.450586999999999</v>
          </cell>
          <cell r="C72">
            <v>-1.4870140000000001</v>
          </cell>
          <cell r="D72" t="str">
            <v>E12000005</v>
          </cell>
          <cell r="E72" t="str">
            <v>West Midlands</v>
          </cell>
          <cell r="F72" t="str">
            <v>E08000026</v>
          </cell>
          <cell r="G72" t="str">
            <v>Coventry</v>
          </cell>
          <cell r="H72" t="str">
            <v>E05001225</v>
          </cell>
          <cell r="I72" t="str">
            <v>Longford</v>
          </cell>
        </row>
        <row r="73">
          <cell r="A73" t="str">
            <v>WV14 9JF</v>
          </cell>
          <cell r="B73">
            <v>52.541182999999997</v>
          </cell>
          <cell r="C73">
            <v>-2.0998600000000001</v>
          </cell>
          <cell r="D73" t="str">
            <v>E12000005</v>
          </cell>
          <cell r="E73" t="str">
            <v>West Midlands</v>
          </cell>
          <cell r="F73" t="str">
            <v>E08000027</v>
          </cell>
          <cell r="G73" t="str">
            <v>Dudley</v>
          </cell>
          <cell r="H73" t="str">
            <v>E05001241</v>
          </cell>
          <cell r="I73" t="str">
            <v>Coseley East</v>
          </cell>
        </row>
        <row r="74">
          <cell r="A74" t="str">
            <v>CV34 5QN</v>
          </cell>
          <cell r="B74">
            <v>52.287878999999997</v>
          </cell>
          <cell r="C74">
            <v>-1.563285</v>
          </cell>
          <cell r="D74" t="str">
            <v>E12000005</v>
          </cell>
          <cell r="E74" t="str">
            <v>West Midlands</v>
          </cell>
          <cell r="F74" t="str">
            <v>E07000222</v>
          </cell>
          <cell r="G74" t="str">
            <v>Warwick</v>
          </cell>
          <cell r="H74" t="str">
            <v>E05012627</v>
          </cell>
          <cell r="I74" t="str">
            <v>Warwick All Saints &amp; Woodloes</v>
          </cell>
        </row>
        <row r="75">
          <cell r="A75" t="str">
            <v>BA11 1FW</v>
          </cell>
          <cell r="B75">
            <v>51.227867000000003</v>
          </cell>
          <cell r="C75">
            <v>-2.3247080000000002</v>
          </cell>
          <cell r="D75" t="str">
            <v>E12000009</v>
          </cell>
          <cell r="E75" t="str">
            <v>South West</v>
          </cell>
          <cell r="F75" t="str">
            <v>E06000066</v>
          </cell>
          <cell r="G75" t="str">
            <v>Somerset</v>
          </cell>
          <cell r="H75" t="str">
            <v>E05014362</v>
          </cell>
          <cell r="I75" t="str">
            <v>Frome West</v>
          </cell>
        </row>
        <row r="76">
          <cell r="A76" t="str">
            <v>DT3 6FR</v>
          </cell>
          <cell r="B76">
            <v>50.644821999999998</v>
          </cell>
          <cell r="C76">
            <v>-2.4414500000000001</v>
          </cell>
          <cell r="D76" t="str">
            <v>E12000009</v>
          </cell>
          <cell r="E76" t="str">
            <v>South West</v>
          </cell>
          <cell r="F76" t="str">
            <v>E06000059</v>
          </cell>
          <cell r="G76" t="str">
            <v>Dorset</v>
          </cell>
          <cell r="H76" t="str">
            <v>E05012704</v>
          </cell>
          <cell r="I76" t="str">
            <v>Littlemoor &amp; Preston</v>
          </cell>
        </row>
        <row r="77">
          <cell r="A77" t="str">
            <v>B78 1TT</v>
          </cell>
          <cell r="B77">
            <v>52.601076999999997</v>
          </cell>
          <cell r="C77">
            <v>-1.6147899999999999</v>
          </cell>
          <cell r="D77" t="str">
            <v>E12000005</v>
          </cell>
          <cell r="E77" t="str">
            <v>West Midlands</v>
          </cell>
          <cell r="F77" t="str">
            <v>E07000218</v>
          </cell>
          <cell r="G77" t="str">
            <v>North Warwickshire</v>
          </cell>
          <cell r="H77" t="str">
            <v>E05007465</v>
          </cell>
          <cell r="I77" t="str">
            <v>Dordon</v>
          </cell>
        </row>
        <row r="78">
          <cell r="A78" t="str">
            <v>HX6 2RZ</v>
          </cell>
          <cell r="B78">
            <v>53.712311999999997</v>
          </cell>
          <cell r="C78">
            <v>-1.91892</v>
          </cell>
          <cell r="D78" t="str">
            <v>E12000003</v>
          </cell>
          <cell r="E78" t="str">
            <v>Yorkshire and The Humber</v>
          </cell>
          <cell r="F78" t="str">
            <v>E08000033</v>
          </cell>
          <cell r="G78" t="str">
            <v>Calderdale</v>
          </cell>
          <cell r="H78" t="str">
            <v>E05001384</v>
          </cell>
          <cell r="I78" t="str">
            <v>Sowerby Bridge</v>
          </cell>
        </row>
        <row r="79">
          <cell r="A79" t="str">
            <v>BH20 5SA</v>
          </cell>
          <cell r="B79">
            <v>50.625335</v>
          </cell>
          <cell r="C79">
            <v>-2.2419030000000002</v>
          </cell>
          <cell r="D79" t="str">
            <v>E12000009</v>
          </cell>
          <cell r="E79" t="str">
            <v>South West</v>
          </cell>
          <cell r="F79" t="str">
            <v>E06000059</v>
          </cell>
          <cell r="G79" t="str">
            <v>Dorset</v>
          </cell>
          <cell r="H79" t="str">
            <v>E05012728</v>
          </cell>
          <cell r="I79" t="str">
            <v>West Purbeck</v>
          </cell>
        </row>
        <row r="80">
          <cell r="A80" t="str">
            <v>MK40 2DD</v>
          </cell>
          <cell r="B80">
            <v>52.143104000000001</v>
          </cell>
          <cell r="C80">
            <v>-0.480209</v>
          </cell>
          <cell r="D80" t="str">
            <v>E12000006</v>
          </cell>
          <cell r="E80" t="str">
            <v>East of England</v>
          </cell>
          <cell r="F80" t="str">
            <v>E06000055</v>
          </cell>
          <cell r="G80" t="str">
            <v>Bedford</v>
          </cell>
          <cell r="H80" t="str">
            <v>E05014502</v>
          </cell>
          <cell r="I80" t="str">
            <v>Harpur</v>
          </cell>
        </row>
        <row r="81">
          <cell r="A81" t="str">
            <v>LU6 9NA</v>
          </cell>
          <cell r="B81">
            <v>51.887760999999998</v>
          </cell>
          <cell r="C81">
            <v>-0.52396799999999999</v>
          </cell>
          <cell r="D81" t="str">
            <v>E12000006</v>
          </cell>
          <cell r="E81" t="str">
            <v>East of England</v>
          </cell>
          <cell r="F81" t="str">
            <v>E06000056</v>
          </cell>
          <cell r="G81" t="str">
            <v>Central Bedfordshire</v>
          </cell>
          <cell r="H81" t="str">
            <v>E05014403</v>
          </cell>
          <cell r="I81" t="str">
            <v>Dunstable Central</v>
          </cell>
        </row>
        <row r="82">
          <cell r="A82" t="str">
            <v>BH16 6AP</v>
          </cell>
          <cell r="B82">
            <v>50.740561999999997</v>
          </cell>
          <cell r="C82">
            <v>-2.0616810000000001</v>
          </cell>
          <cell r="D82" t="str">
            <v>E12000009</v>
          </cell>
          <cell r="E82" t="str">
            <v>South West</v>
          </cell>
          <cell r="F82" t="str">
            <v>E06000059</v>
          </cell>
          <cell r="G82" t="str">
            <v>Dorset</v>
          </cell>
          <cell r="H82" t="str">
            <v>E05012706</v>
          </cell>
          <cell r="I82" t="str">
            <v>Lytchett Matravers &amp; Upton</v>
          </cell>
        </row>
        <row r="83">
          <cell r="A83" t="str">
            <v>DY3 1YJ</v>
          </cell>
          <cell r="B83">
            <v>52.535732000000003</v>
          </cell>
          <cell r="C83">
            <v>-2.116498</v>
          </cell>
          <cell r="D83" t="str">
            <v>E12000005</v>
          </cell>
          <cell r="E83" t="str">
            <v>West Midlands</v>
          </cell>
          <cell r="F83" t="str">
            <v>E08000027</v>
          </cell>
          <cell r="G83" t="str">
            <v>Dudley</v>
          </cell>
          <cell r="H83" t="str">
            <v>E05001257</v>
          </cell>
          <cell r="I83" t="str">
            <v>Upper Gornal and Woodsetton</v>
          </cell>
        </row>
        <row r="84">
          <cell r="A84" t="str">
            <v>BS23 3RZ</v>
          </cell>
          <cell r="B84">
            <v>51.331094</v>
          </cell>
          <cell r="C84">
            <v>-2.9636459999999998</v>
          </cell>
          <cell r="D84" t="str">
            <v>E12000009</v>
          </cell>
          <cell r="E84" t="str">
            <v>South West</v>
          </cell>
          <cell r="F84" t="str">
            <v>E06000024</v>
          </cell>
          <cell r="G84" t="str">
            <v>North Somerset</v>
          </cell>
          <cell r="H84" t="str">
            <v>E05010297</v>
          </cell>
          <cell r="I84" t="str">
            <v>Weston-super-Mare South</v>
          </cell>
        </row>
        <row r="85">
          <cell r="A85" t="str">
            <v>BN3 8GJ</v>
          </cell>
          <cell r="B85">
            <v>50.850811</v>
          </cell>
          <cell r="C85">
            <v>-0.186358</v>
          </cell>
          <cell r="D85" t="str">
            <v>E12000008</v>
          </cell>
          <cell r="E85" t="str">
            <v>South East</v>
          </cell>
          <cell r="F85" t="str">
            <v>E06000043</v>
          </cell>
          <cell r="G85" t="str">
            <v>Brighton and Hove</v>
          </cell>
          <cell r="H85" t="str">
            <v>E05015402</v>
          </cell>
          <cell r="I85" t="str">
            <v>Hangleton &amp; Knoll</v>
          </cell>
        </row>
        <row r="86">
          <cell r="A86" t="str">
            <v>BN21 1LX</v>
          </cell>
          <cell r="B86">
            <v>50.775644999999997</v>
          </cell>
          <cell r="C86">
            <v>0.26743800000000001</v>
          </cell>
          <cell r="D86" t="str">
            <v>E12000008</v>
          </cell>
          <cell r="E86" t="str">
            <v>South East</v>
          </cell>
          <cell r="F86" t="str">
            <v>E07000061</v>
          </cell>
          <cell r="G86" t="str">
            <v>Eastbourne</v>
          </cell>
          <cell r="H86" t="str">
            <v>E05011582</v>
          </cell>
          <cell r="I86" t="str">
            <v>Upperton</v>
          </cell>
        </row>
        <row r="87">
          <cell r="A87" t="str">
            <v>BS23 3HH</v>
          </cell>
          <cell r="B87">
            <v>51.346479000000002</v>
          </cell>
          <cell r="C87">
            <v>-2.9538609999999998</v>
          </cell>
          <cell r="D87" t="str">
            <v>E12000009</v>
          </cell>
          <cell r="E87" t="str">
            <v>South West</v>
          </cell>
          <cell r="F87" t="str">
            <v>E06000024</v>
          </cell>
          <cell r="G87" t="str">
            <v>North Somerset</v>
          </cell>
          <cell r="H87" t="str">
            <v>E05010302</v>
          </cell>
          <cell r="I87" t="str">
            <v>Weston-super-Mare Milton</v>
          </cell>
        </row>
        <row r="88">
          <cell r="A88" t="str">
            <v>BA9 9FY</v>
          </cell>
          <cell r="B88">
            <v>51.052909999999997</v>
          </cell>
          <cell r="C88">
            <v>-2.4228100000000001</v>
          </cell>
          <cell r="D88" t="str">
            <v>E12000009</v>
          </cell>
          <cell r="E88" t="str">
            <v>South West</v>
          </cell>
          <cell r="F88" t="str">
            <v>E06000066</v>
          </cell>
          <cell r="G88" t="str">
            <v>Somerset</v>
          </cell>
          <cell r="H88" t="str">
            <v>E05014389</v>
          </cell>
          <cell r="I88" t="str">
            <v>Wincanton &amp; Bruton</v>
          </cell>
        </row>
        <row r="89">
          <cell r="A89" t="str">
            <v>SO19 9TL</v>
          </cell>
          <cell r="B89">
            <v>50.897866</v>
          </cell>
          <cell r="C89">
            <v>-1.3815230000000001</v>
          </cell>
          <cell r="D89" t="str">
            <v>E12000008</v>
          </cell>
          <cell r="E89" t="str">
            <v>South East</v>
          </cell>
          <cell r="F89" t="str">
            <v>E06000045</v>
          </cell>
          <cell r="G89" t="str">
            <v>Southampton</v>
          </cell>
          <cell r="H89" t="str">
            <v>E05015506</v>
          </cell>
          <cell r="I89" t="str">
            <v>Woolston</v>
          </cell>
        </row>
        <row r="90">
          <cell r="A90" t="str">
            <v>MK6 5EL</v>
          </cell>
          <cell r="B90">
            <v>52.023341000000002</v>
          </cell>
          <cell r="C90">
            <v>-0.746448</v>
          </cell>
          <cell r="D90" t="str">
            <v>E12000008</v>
          </cell>
          <cell r="E90" t="str">
            <v>South East</v>
          </cell>
          <cell r="F90" t="str">
            <v>E06000042</v>
          </cell>
          <cell r="G90" t="str">
            <v>Milton Keynes</v>
          </cell>
          <cell r="H90" t="str">
            <v>E05009424</v>
          </cell>
          <cell r="I90" t="str">
            <v>Woughton &amp; Fishermead</v>
          </cell>
        </row>
        <row r="91">
          <cell r="A91" t="str">
            <v>BN1 8DA</v>
          </cell>
          <cell r="B91">
            <v>50.860540999999998</v>
          </cell>
          <cell r="C91">
            <v>-0.129881</v>
          </cell>
          <cell r="D91" t="str">
            <v>E12000008</v>
          </cell>
          <cell r="E91" t="str">
            <v>South East</v>
          </cell>
          <cell r="F91" t="str">
            <v>E06000043</v>
          </cell>
          <cell r="G91" t="str">
            <v>Brighton and Hove</v>
          </cell>
          <cell r="H91" t="str">
            <v>E05015408</v>
          </cell>
          <cell r="I91" t="str">
            <v>Patcham &amp; Hollingbury</v>
          </cell>
        </row>
        <row r="92">
          <cell r="A92" t="str">
            <v>MK42 9DN</v>
          </cell>
          <cell r="B92">
            <v>52.130760000000002</v>
          </cell>
          <cell r="C92">
            <v>-0.47217599999999998</v>
          </cell>
          <cell r="D92" t="str">
            <v>E12000006</v>
          </cell>
          <cell r="E92" t="str">
            <v>East of England</v>
          </cell>
          <cell r="F92" t="str">
            <v>E06000055</v>
          </cell>
          <cell r="G92" t="str">
            <v>Bedford</v>
          </cell>
          <cell r="H92" t="str">
            <v>E05014495</v>
          </cell>
          <cell r="I92" t="str">
            <v>Cauldwell</v>
          </cell>
        </row>
        <row r="93">
          <cell r="A93" t="str">
            <v>BD20 8DG</v>
          </cell>
          <cell r="B93">
            <v>53.898136999999998</v>
          </cell>
          <cell r="C93">
            <v>-1.9908939999999999</v>
          </cell>
          <cell r="D93" t="str">
            <v>E12000003</v>
          </cell>
          <cell r="E93" t="str">
            <v>Yorkshire and The Humber</v>
          </cell>
          <cell r="F93" t="str">
            <v>E06000065</v>
          </cell>
          <cell r="G93" t="str">
            <v>North Yorkshire</v>
          </cell>
          <cell r="H93" t="str">
            <v>E05014277</v>
          </cell>
          <cell r="I93" t="str">
            <v>Glusburn, Cross Hills &amp; Sutton-in-Craven</v>
          </cell>
        </row>
        <row r="94">
          <cell r="A94" t="str">
            <v>BH11 8AY</v>
          </cell>
          <cell r="B94">
            <v>50.760579999999997</v>
          </cell>
          <cell r="C94">
            <v>-1.910911</v>
          </cell>
          <cell r="D94" t="str">
            <v>E12000009</v>
          </cell>
          <cell r="E94" t="str">
            <v>South West</v>
          </cell>
          <cell r="F94" t="str">
            <v>E06000058</v>
          </cell>
          <cell r="G94" t="str">
            <v>Bournemouth, Christchurch and Poole</v>
          </cell>
          <cell r="H94" t="str">
            <v>E05012665</v>
          </cell>
          <cell r="I94" t="str">
            <v>Kinson</v>
          </cell>
        </row>
        <row r="95">
          <cell r="A95" t="str">
            <v>WR15 8BZ</v>
          </cell>
          <cell r="B95">
            <v>52.303663</v>
          </cell>
          <cell r="C95">
            <v>-2.5942639999999999</v>
          </cell>
          <cell r="D95" t="str">
            <v>E12000005</v>
          </cell>
          <cell r="E95" t="str">
            <v>West Midlands</v>
          </cell>
          <cell r="F95" t="str">
            <v>E07000235</v>
          </cell>
          <cell r="G95" t="str">
            <v>Malvern Hills</v>
          </cell>
          <cell r="H95" t="str">
            <v>E05015394</v>
          </cell>
          <cell r="I95" t="str">
            <v>Tenbury</v>
          </cell>
        </row>
        <row r="96">
          <cell r="A96" t="str">
            <v>M34 2EH</v>
          </cell>
          <cell r="B96">
            <v>53.449086999999999</v>
          </cell>
          <cell r="C96">
            <v>-2.1254469999999999</v>
          </cell>
          <cell r="D96" t="str">
            <v>E12000002</v>
          </cell>
          <cell r="E96" t="str">
            <v>North West</v>
          </cell>
          <cell r="F96" t="str">
            <v>E08000008</v>
          </cell>
          <cell r="G96" t="str">
            <v>Tameside</v>
          </cell>
          <cell r="H96" t="str">
            <v>E05014525</v>
          </cell>
          <cell r="I96" t="str">
            <v>Denton West</v>
          </cell>
        </row>
        <row r="97">
          <cell r="A97" t="str">
            <v>BN26 6GA</v>
          </cell>
          <cell r="B97">
            <v>50.820919000000004</v>
          </cell>
          <cell r="C97">
            <v>0.25451000000000001</v>
          </cell>
          <cell r="D97" t="str">
            <v>E12000008</v>
          </cell>
          <cell r="E97" t="str">
            <v>South East</v>
          </cell>
          <cell r="F97" t="str">
            <v>E07000065</v>
          </cell>
          <cell r="G97" t="str">
            <v>Wealden</v>
          </cell>
          <cell r="H97" t="str">
            <v>E05011655</v>
          </cell>
          <cell r="I97" t="str">
            <v>Polegate Central</v>
          </cell>
        </row>
        <row r="98">
          <cell r="A98" t="str">
            <v>BH16 6GP</v>
          </cell>
          <cell r="B98">
            <v>50.759183</v>
          </cell>
          <cell r="C98">
            <v>-2.0790099999999998</v>
          </cell>
          <cell r="D98" t="str">
            <v>E12000009</v>
          </cell>
          <cell r="E98" t="str">
            <v>South West</v>
          </cell>
          <cell r="F98" t="str">
            <v>E06000059</v>
          </cell>
          <cell r="G98" t="str">
            <v>Dorset</v>
          </cell>
          <cell r="H98" t="str">
            <v>E05012706</v>
          </cell>
          <cell r="I98" t="str">
            <v>Lytchett Matravers &amp; Upton</v>
          </cell>
        </row>
        <row r="99">
          <cell r="A99" t="str">
            <v>LE5 1GG</v>
          </cell>
          <cell r="B99">
            <v>52.656196000000001</v>
          </cell>
          <cell r="C99">
            <v>-1.052244</v>
          </cell>
          <cell r="D99" t="str">
            <v>E12000004</v>
          </cell>
          <cell r="E99" t="str">
            <v>East Midlands</v>
          </cell>
          <cell r="F99" t="str">
            <v>E07000130</v>
          </cell>
          <cell r="G99" t="str">
            <v>Charnwood</v>
          </cell>
          <cell r="H99" t="str">
            <v>E05014685</v>
          </cell>
          <cell r="I99" t="str">
            <v>South Charnwood</v>
          </cell>
        </row>
        <row r="100">
          <cell r="A100" t="str">
            <v>HR6 8NF</v>
          </cell>
          <cell r="B100">
            <v>52.229114000000003</v>
          </cell>
          <cell r="C100">
            <v>-2.7376740000000002</v>
          </cell>
          <cell r="D100" t="str">
            <v>E12000005</v>
          </cell>
          <cell r="E100" t="str">
            <v>West Midlands</v>
          </cell>
          <cell r="F100" t="str">
            <v>E06000019</v>
          </cell>
          <cell r="G100" t="str">
            <v>Herefordshire, County of</v>
          </cell>
          <cell r="H100" t="str">
            <v>E05009468</v>
          </cell>
          <cell r="I100" t="str">
            <v>Leominster East</v>
          </cell>
        </row>
        <row r="101">
          <cell r="A101" t="str">
            <v>MK41 8NN</v>
          </cell>
          <cell r="B101">
            <v>52.156508000000002</v>
          </cell>
          <cell r="C101">
            <v>-0.43154700000000001</v>
          </cell>
          <cell r="D101" t="str">
            <v>E12000006</v>
          </cell>
          <cell r="E101" t="str">
            <v>East of England</v>
          </cell>
          <cell r="F101" t="str">
            <v>E06000055</v>
          </cell>
          <cell r="G101" t="str">
            <v>Bedford</v>
          </cell>
          <cell r="H101" t="str">
            <v>E05014509</v>
          </cell>
          <cell r="I101" t="str">
            <v>Putnoe</v>
          </cell>
        </row>
        <row r="102">
          <cell r="A102" t="str">
            <v>BN50 8TQ</v>
          </cell>
          <cell r="B102">
            <v>50.826327999999997</v>
          </cell>
          <cell r="C102">
            <v>-0.14079</v>
          </cell>
          <cell r="D102" t="str">
            <v>E12000008</v>
          </cell>
          <cell r="E102" t="str">
            <v>South East</v>
          </cell>
          <cell r="F102" t="str">
            <v>E06000043</v>
          </cell>
          <cell r="G102" t="str">
            <v>Brighton and Hove</v>
          </cell>
          <cell r="H102" t="str">
            <v>E05015415</v>
          </cell>
          <cell r="I102" t="str">
            <v>West Hill &amp; North Laine</v>
          </cell>
        </row>
        <row r="103">
          <cell r="A103" t="str">
            <v>B67 7BY</v>
          </cell>
          <cell r="B103">
            <v>52.493012999999998</v>
          </cell>
          <cell r="C103">
            <v>-1.974505</v>
          </cell>
          <cell r="D103" t="str">
            <v>E12000005</v>
          </cell>
          <cell r="E103" t="str">
            <v>West Midlands</v>
          </cell>
          <cell r="F103" t="str">
            <v>E08000028</v>
          </cell>
          <cell r="G103" t="str">
            <v>Sandwell</v>
          </cell>
          <cell r="H103" t="str">
            <v>E05001277</v>
          </cell>
          <cell r="I103" t="str">
            <v>Smethwick</v>
          </cell>
        </row>
        <row r="104">
          <cell r="A104" t="str">
            <v>CB9 9NN</v>
          </cell>
          <cell r="B104">
            <v>52.092987000000001</v>
          </cell>
          <cell r="C104">
            <v>0.43193399999999998</v>
          </cell>
          <cell r="D104" t="str">
            <v>E12000006</v>
          </cell>
          <cell r="E104" t="str">
            <v>East of England</v>
          </cell>
          <cell r="F104" t="str">
            <v>E07000245</v>
          </cell>
          <cell r="G104" t="str">
            <v>West Suffolk</v>
          </cell>
          <cell r="H104" t="str">
            <v>E05012776</v>
          </cell>
          <cell r="I104" t="str">
            <v>Haverhill North</v>
          </cell>
        </row>
        <row r="105">
          <cell r="A105" t="str">
            <v>BN50 8TQ</v>
          </cell>
          <cell r="B105">
            <v>50.826327999999997</v>
          </cell>
          <cell r="C105">
            <v>-0.14079</v>
          </cell>
          <cell r="D105" t="str">
            <v>E12000008</v>
          </cell>
          <cell r="E105" t="str">
            <v>South East</v>
          </cell>
          <cell r="F105" t="str">
            <v>E06000043</v>
          </cell>
          <cell r="G105" t="str">
            <v>Brighton and Hove</v>
          </cell>
          <cell r="H105" t="str">
            <v>E05015415</v>
          </cell>
          <cell r="I105" t="str">
            <v>West Hill &amp; North Laine</v>
          </cell>
        </row>
        <row r="106">
          <cell r="A106" t="str">
            <v>CV34 5PE</v>
          </cell>
          <cell r="B106">
            <v>52.288401</v>
          </cell>
          <cell r="C106">
            <v>-1.560125</v>
          </cell>
          <cell r="D106" t="str">
            <v>E12000005</v>
          </cell>
          <cell r="E106" t="str">
            <v>West Midlands</v>
          </cell>
          <cell r="F106" t="str">
            <v>E07000222</v>
          </cell>
          <cell r="G106" t="str">
            <v>Warwick</v>
          </cell>
          <cell r="H106" t="str">
            <v>E05012627</v>
          </cell>
          <cell r="I106" t="str">
            <v>Warwick All Saints &amp; Woodloes</v>
          </cell>
        </row>
        <row r="107">
          <cell r="A107" t="str">
            <v>RG30 3NZ</v>
          </cell>
          <cell r="B107">
            <v>51.443097000000002</v>
          </cell>
          <cell r="C107">
            <v>-1.0194970000000001</v>
          </cell>
          <cell r="D107" t="str">
            <v>E12000008</v>
          </cell>
          <cell r="E107" t="str">
            <v>South East</v>
          </cell>
          <cell r="F107" t="str">
            <v>E06000038</v>
          </cell>
          <cell r="G107" t="str">
            <v>Reading</v>
          </cell>
          <cell r="H107" t="str">
            <v>E05013876</v>
          </cell>
          <cell r="I107" t="str">
            <v>Southcote</v>
          </cell>
        </row>
        <row r="108">
          <cell r="A108" t="str">
            <v>SO50 4RQ</v>
          </cell>
          <cell r="B108">
            <v>50.981901999999998</v>
          </cell>
          <cell r="C108">
            <v>-1.3551500000000001</v>
          </cell>
          <cell r="D108" t="str">
            <v>E12000008</v>
          </cell>
          <cell r="E108" t="str">
            <v>South East</v>
          </cell>
          <cell r="F108" t="str">
            <v>E07000086</v>
          </cell>
          <cell r="G108" t="str">
            <v>Eastleigh</v>
          </cell>
          <cell r="H108" t="str">
            <v>E05011192</v>
          </cell>
          <cell r="I108" t="str">
            <v>Eastleigh North</v>
          </cell>
        </row>
        <row r="109">
          <cell r="A109" t="str">
            <v>SO15 3SE</v>
          </cell>
          <cell r="B109">
            <v>50.911853999999998</v>
          </cell>
          <cell r="C109">
            <v>-1.4320459999999999</v>
          </cell>
          <cell r="D109" t="str">
            <v>E12000008</v>
          </cell>
          <cell r="E109" t="str">
            <v>South East</v>
          </cell>
          <cell r="F109" t="str">
            <v>E06000045</v>
          </cell>
          <cell r="G109" t="str">
            <v>Southampton</v>
          </cell>
          <cell r="H109" t="str">
            <v>E05015496</v>
          </cell>
          <cell r="I109" t="str">
            <v>Freemantle</v>
          </cell>
        </row>
        <row r="110">
          <cell r="A110" t="str">
            <v>HR6 9NF</v>
          </cell>
          <cell r="B110">
            <v>52.250588</v>
          </cell>
          <cell r="C110">
            <v>-2.8871509999999998</v>
          </cell>
          <cell r="D110" t="str">
            <v>E12000005</v>
          </cell>
          <cell r="E110" t="str">
            <v>West Midlands</v>
          </cell>
          <cell r="F110" t="str">
            <v>E06000019</v>
          </cell>
          <cell r="G110" t="str">
            <v>Herefordshire, County of</v>
          </cell>
          <cell r="H110" t="str">
            <v>E05009438</v>
          </cell>
          <cell r="I110" t="str">
            <v>Arrow</v>
          </cell>
        </row>
        <row r="111">
          <cell r="A111" t="str">
            <v>SN1 5JE</v>
          </cell>
          <cell r="B111">
            <v>51.560074</v>
          </cell>
          <cell r="C111">
            <v>-1.7893589999999999</v>
          </cell>
          <cell r="D111" t="str">
            <v>E12000009</v>
          </cell>
          <cell r="E111" t="str">
            <v>South West</v>
          </cell>
          <cell r="F111" t="str">
            <v>E06000030</v>
          </cell>
          <cell r="G111" t="str">
            <v>Swindon</v>
          </cell>
          <cell r="H111" t="str">
            <v>E05008954</v>
          </cell>
          <cell r="I111" t="str">
            <v>Central</v>
          </cell>
        </row>
        <row r="112">
          <cell r="A112" t="str">
            <v>WR15 8DQ</v>
          </cell>
          <cell r="B112">
            <v>52.302653999999997</v>
          </cell>
          <cell r="C112">
            <v>-2.596406</v>
          </cell>
          <cell r="D112" t="str">
            <v>E12000005</v>
          </cell>
          <cell r="E112" t="str">
            <v>West Midlands</v>
          </cell>
          <cell r="F112" t="str">
            <v>E07000235</v>
          </cell>
          <cell r="G112" t="str">
            <v>Malvern Hills</v>
          </cell>
          <cell r="H112" t="str">
            <v>E05015394</v>
          </cell>
          <cell r="I112" t="str">
            <v>Tenbury</v>
          </cell>
        </row>
        <row r="113">
          <cell r="A113" t="str">
            <v>TA6 5HE</v>
          </cell>
          <cell r="B113">
            <v>51.130378</v>
          </cell>
          <cell r="C113">
            <v>-2.9923389999999999</v>
          </cell>
          <cell r="D113" t="str">
            <v>E12000009</v>
          </cell>
          <cell r="E113" t="str">
            <v>South West</v>
          </cell>
          <cell r="F113" t="str">
            <v>E06000066</v>
          </cell>
          <cell r="G113" t="str">
            <v>Somerset</v>
          </cell>
          <cell r="H113" t="str">
            <v>E05014344</v>
          </cell>
          <cell r="I113" t="str">
            <v>Bridgwater North &amp; Central</v>
          </cell>
        </row>
        <row r="114">
          <cell r="A114" t="str">
            <v>B66 4LQ</v>
          </cell>
          <cell r="B114">
            <v>52.485531000000002</v>
          </cell>
          <cell r="C114">
            <v>-1.9647319999999999</v>
          </cell>
          <cell r="D114" t="str">
            <v>E12000005</v>
          </cell>
          <cell r="E114" t="str">
            <v>West Midlands</v>
          </cell>
          <cell r="F114" t="str">
            <v>E08000028</v>
          </cell>
          <cell r="G114" t="str">
            <v>Sandwell</v>
          </cell>
          <cell r="H114" t="str">
            <v>E05001278</v>
          </cell>
          <cell r="I114" t="str">
            <v>Soho and Victoria</v>
          </cell>
        </row>
        <row r="115">
          <cell r="A115" t="str">
            <v>SO15 3DR</v>
          </cell>
          <cell r="B115">
            <v>50.914436000000002</v>
          </cell>
          <cell r="C115">
            <v>-1.424831</v>
          </cell>
          <cell r="D115" t="str">
            <v>E12000008</v>
          </cell>
          <cell r="E115" t="str">
            <v>South East</v>
          </cell>
          <cell r="F115" t="str">
            <v>E06000045</v>
          </cell>
          <cell r="G115" t="str">
            <v>Southampton</v>
          </cell>
          <cell r="H115" t="str">
            <v>E05015496</v>
          </cell>
          <cell r="I115" t="str">
            <v>Freemantle</v>
          </cell>
        </row>
        <row r="116">
          <cell r="A116" t="str">
            <v>SO18 5SE</v>
          </cell>
          <cell r="B116">
            <v>50.924954</v>
          </cell>
          <cell r="C116">
            <v>-1.3521099999999999</v>
          </cell>
          <cell r="D116" t="str">
            <v>E12000008</v>
          </cell>
          <cell r="E116" t="str">
            <v>South East</v>
          </cell>
          <cell r="F116" t="str">
            <v>E06000045</v>
          </cell>
          <cell r="G116" t="str">
            <v>Southampton</v>
          </cell>
          <cell r="H116" t="str">
            <v>E05015497</v>
          </cell>
          <cell r="I116" t="str">
            <v>Harefield</v>
          </cell>
        </row>
        <row r="117">
          <cell r="A117" t="str">
            <v>SN9 5QE</v>
          </cell>
          <cell r="B117">
            <v>51.340513999999999</v>
          </cell>
          <cell r="C117">
            <v>-1.768286</v>
          </cell>
          <cell r="D117" t="str">
            <v>E12000009</v>
          </cell>
          <cell r="E117" t="str">
            <v>South West</v>
          </cell>
          <cell r="F117" t="str">
            <v>E06000054</v>
          </cell>
          <cell r="G117" t="str">
            <v>Wiltshire</v>
          </cell>
          <cell r="H117" t="str">
            <v>E05013834</v>
          </cell>
          <cell r="I117" t="str">
            <v>Pewsey</v>
          </cell>
        </row>
        <row r="118">
          <cell r="A118" t="str">
            <v>SN1 4AS</v>
          </cell>
          <cell r="B118">
            <v>51.552419</v>
          </cell>
          <cell r="C118">
            <v>-1.7778130000000001</v>
          </cell>
          <cell r="D118" t="str">
            <v>E12000009</v>
          </cell>
          <cell r="E118" t="str">
            <v>South West</v>
          </cell>
          <cell r="F118" t="str">
            <v>E06000030</v>
          </cell>
          <cell r="G118" t="str">
            <v>Swindon</v>
          </cell>
          <cell r="H118" t="str">
            <v>E05008963</v>
          </cell>
          <cell r="I118" t="str">
            <v>Old Town</v>
          </cell>
        </row>
        <row r="119">
          <cell r="A119" t="str">
            <v>PO19 6GN</v>
          </cell>
          <cell r="B119">
            <v>50.844059000000001</v>
          </cell>
          <cell r="C119">
            <v>-0.76230399999999998</v>
          </cell>
          <cell r="D119" t="str">
            <v>E12000008</v>
          </cell>
          <cell r="E119" t="str">
            <v>South East</v>
          </cell>
          <cell r="F119" t="str">
            <v>E07000225</v>
          </cell>
          <cell r="G119" t="str">
            <v>Chichester</v>
          </cell>
          <cell r="H119" t="str">
            <v>E05011667</v>
          </cell>
          <cell r="I119" t="str">
            <v>Chichester East</v>
          </cell>
        </row>
        <row r="120">
          <cell r="A120" t="str">
            <v>MK42 6GQ</v>
          </cell>
          <cell r="B120">
            <v>52.086582999999997</v>
          </cell>
          <cell r="C120">
            <v>-0.470364</v>
          </cell>
          <cell r="D120" t="str">
            <v>E12000006</v>
          </cell>
          <cell r="E120" t="str">
            <v>East of England</v>
          </cell>
          <cell r="F120" t="str">
            <v>E06000056</v>
          </cell>
          <cell r="G120" t="str">
            <v>Central Bedfordshire</v>
          </cell>
          <cell r="H120" t="str">
            <v>E05014411</v>
          </cell>
          <cell r="I120" t="str">
            <v>Houghton Conquest &amp; Haynes</v>
          </cell>
        </row>
        <row r="121">
          <cell r="A121" t="str">
            <v>WR15 8DQ</v>
          </cell>
          <cell r="B121">
            <v>52.302653999999997</v>
          </cell>
          <cell r="C121">
            <v>-2.596406</v>
          </cell>
          <cell r="D121" t="str">
            <v>E12000005</v>
          </cell>
          <cell r="E121" t="str">
            <v>West Midlands</v>
          </cell>
          <cell r="F121" t="str">
            <v>E07000235</v>
          </cell>
          <cell r="G121" t="str">
            <v>Malvern Hills</v>
          </cell>
          <cell r="H121" t="str">
            <v>E05015394</v>
          </cell>
          <cell r="I121" t="str">
            <v>Tenbury</v>
          </cell>
        </row>
        <row r="122">
          <cell r="A122" t="str">
            <v>WF9 2JT</v>
          </cell>
          <cell r="B122">
            <v>53.593175000000002</v>
          </cell>
          <cell r="C122">
            <v>-1.284505</v>
          </cell>
          <cell r="D122" t="str">
            <v>E12000003</v>
          </cell>
          <cell r="E122" t="str">
            <v>Yorkshire and The Humber</v>
          </cell>
          <cell r="F122" t="str">
            <v>E08000036</v>
          </cell>
          <cell r="G122" t="str">
            <v>Wakefield</v>
          </cell>
          <cell r="H122" t="str">
            <v>E05001457</v>
          </cell>
          <cell r="I122" t="str">
            <v>South Elmsall and South Kirkby</v>
          </cell>
        </row>
        <row r="123">
          <cell r="A123" t="str">
            <v>SN10 2FH</v>
          </cell>
          <cell r="B123">
            <v>51.358443000000001</v>
          </cell>
          <cell r="C123">
            <v>-1.98742</v>
          </cell>
          <cell r="D123" t="str">
            <v>E12000009</v>
          </cell>
          <cell r="E123" t="str">
            <v>South West</v>
          </cell>
          <cell r="F123" t="str">
            <v>E06000054</v>
          </cell>
          <cell r="G123" t="str">
            <v>Wiltshire</v>
          </cell>
          <cell r="H123" t="str">
            <v>E05013409</v>
          </cell>
          <cell r="I123" t="str">
            <v>Bromham, Rowde &amp; Roundway</v>
          </cell>
        </row>
        <row r="124">
          <cell r="A124" t="str">
            <v>BN26 6FW</v>
          </cell>
          <cell r="B124">
            <v>50.824309999999997</v>
          </cell>
          <cell r="C124">
            <v>0.26377499999999998</v>
          </cell>
          <cell r="D124" t="str">
            <v>E12000008</v>
          </cell>
          <cell r="E124" t="str">
            <v>South East</v>
          </cell>
          <cell r="F124" t="str">
            <v>E07000065</v>
          </cell>
          <cell r="G124" t="str">
            <v>Wealden</v>
          </cell>
          <cell r="H124" t="str">
            <v>E05011655</v>
          </cell>
          <cell r="I124" t="str">
            <v>Polegate Central</v>
          </cell>
        </row>
        <row r="125">
          <cell r="A125" t="str">
            <v>NN5 5LU</v>
          </cell>
          <cell r="B125">
            <v>52.236212999999999</v>
          </cell>
          <cell r="C125">
            <v>-0.91472500000000001</v>
          </cell>
          <cell r="D125" t="str">
            <v>E12000004</v>
          </cell>
          <cell r="E125" t="str">
            <v>East Midlands</v>
          </cell>
          <cell r="F125" t="str">
            <v>E06000062</v>
          </cell>
          <cell r="G125" t="str">
            <v>West Northamptonshire</v>
          </cell>
          <cell r="H125" t="str">
            <v>E05013266</v>
          </cell>
          <cell r="I125" t="str">
            <v>Sixfields</v>
          </cell>
        </row>
        <row r="126">
          <cell r="A126" t="str">
            <v>SG19 1AP</v>
          </cell>
          <cell r="B126">
            <v>52.125656999999997</v>
          </cell>
          <cell r="C126">
            <v>-0.28298099999999998</v>
          </cell>
          <cell r="D126" t="str">
            <v>E12000006</v>
          </cell>
          <cell r="E126" t="str">
            <v>East of England</v>
          </cell>
          <cell r="F126" t="str">
            <v>E06000056</v>
          </cell>
          <cell r="G126" t="str">
            <v>Central Bedfordshire</v>
          </cell>
          <cell r="H126" t="str">
            <v>E05014420</v>
          </cell>
          <cell r="I126" t="str">
            <v>Sandy</v>
          </cell>
        </row>
        <row r="127">
          <cell r="A127" t="str">
            <v>CV36 4RL</v>
          </cell>
          <cell r="B127">
            <v>52.062314999999998</v>
          </cell>
          <cell r="C127">
            <v>-1.637893</v>
          </cell>
          <cell r="D127" t="str">
            <v>E12000005</v>
          </cell>
          <cell r="E127" t="str">
            <v>West Midlands</v>
          </cell>
          <cell r="F127" t="str">
            <v>E07000221</v>
          </cell>
          <cell r="G127" t="str">
            <v>Stratford-on-Avon</v>
          </cell>
          <cell r="H127" t="str">
            <v>E05015122</v>
          </cell>
          <cell r="I127" t="str">
            <v>Shipston South</v>
          </cell>
        </row>
        <row r="128">
          <cell r="A128" t="str">
            <v>SO19 9TN</v>
          </cell>
          <cell r="B128">
            <v>50.89799</v>
          </cell>
          <cell r="C128">
            <v>-1.3810800000000001</v>
          </cell>
          <cell r="D128" t="str">
            <v>E12000008</v>
          </cell>
          <cell r="E128" t="str">
            <v>South East</v>
          </cell>
          <cell r="F128" t="str">
            <v>E06000045</v>
          </cell>
          <cell r="G128" t="str">
            <v>Southampton</v>
          </cell>
          <cell r="H128" t="str">
            <v>E05015506</v>
          </cell>
          <cell r="I128" t="str">
            <v>Woolston</v>
          </cell>
        </row>
        <row r="129">
          <cell r="A129" t="str">
            <v>BA3 4TN</v>
          </cell>
          <cell r="B129">
            <v>51.262352</v>
          </cell>
          <cell r="C129">
            <v>-2.5128849999999998</v>
          </cell>
          <cell r="D129" t="str">
            <v>E12000009</v>
          </cell>
          <cell r="E129" t="str">
            <v>South West</v>
          </cell>
          <cell r="F129" t="str">
            <v>E06000066</v>
          </cell>
          <cell r="G129" t="str">
            <v>Somerset</v>
          </cell>
          <cell r="H129" t="str">
            <v>E05014371</v>
          </cell>
          <cell r="I129" t="str">
            <v>Mendip Hills</v>
          </cell>
        </row>
        <row r="130">
          <cell r="A130" t="str">
            <v>BS23 3HH</v>
          </cell>
          <cell r="B130">
            <v>51.346479000000002</v>
          </cell>
          <cell r="C130">
            <v>-2.9538609999999998</v>
          </cell>
          <cell r="D130" t="str">
            <v>E12000009</v>
          </cell>
          <cell r="E130" t="str">
            <v>South West</v>
          </cell>
          <cell r="F130" t="str">
            <v>E06000024</v>
          </cell>
          <cell r="G130" t="str">
            <v>North Somerset</v>
          </cell>
          <cell r="H130" t="str">
            <v>E05010302</v>
          </cell>
          <cell r="I130" t="str">
            <v>Weston-super-Mare Milton</v>
          </cell>
        </row>
        <row r="131">
          <cell r="A131" t="str">
            <v>WR15 8BU</v>
          </cell>
          <cell r="B131">
            <v>52.305863000000002</v>
          </cell>
          <cell r="C131">
            <v>-2.594646</v>
          </cell>
          <cell r="D131" t="str">
            <v>E12000005</v>
          </cell>
          <cell r="E131" t="str">
            <v>West Midlands</v>
          </cell>
          <cell r="F131" t="str">
            <v>E07000235</v>
          </cell>
          <cell r="G131" t="str">
            <v>Malvern Hills</v>
          </cell>
          <cell r="H131" t="str">
            <v>E05015394</v>
          </cell>
          <cell r="I131" t="str">
            <v>Tenbury</v>
          </cell>
        </row>
        <row r="132">
          <cell r="A132" t="str">
            <v>RG22 4LL</v>
          </cell>
          <cell r="B132">
            <v>51.243067000000003</v>
          </cell>
          <cell r="C132">
            <v>-1.1211549999999999</v>
          </cell>
          <cell r="D132" t="str">
            <v>E12000008</v>
          </cell>
          <cell r="E132" t="str">
            <v>South East</v>
          </cell>
          <cell r="F132" t="str">
            <v>E07000084</v>
          </cell>
          <cell r="G132" t="str">
            <v>Basingstoke and Deane</v>
          </cell>
          <cell r="H132" t="str">
            <v>E05013080</v>
          </cell>
          <cell r="I132" t="str">
            <v>Brighton Hill</v>
          </cell>
        </row>
        <row r="133">
          <cell r="A133" t="str">
            <v>CV11 6AF</v>
          </cell>
          <cell r="B133">
            <v>52.543374999999997</v>
          </cell>
          <cell r="C133">
            <v>-1.442056</v>
          </cell>
          <cell r="D133" t="str">
            <v>E12000005</v>
          </cell>
          <cell r="E133" t="str">
            <v>West Midlands</v>
          </cell>
          <cell r="F133" t="str">
            <v>E07000219</v>
          </cell>
          <cell r="G133" t="str">
            <v>Nuneaton and Bedworth</v>
          </cell>
          <cell r="H133" t="str">
            <v>E05007488</v>
          </cell>
          <cell r="I133" t="str">
            <v>Weddington</v>
          </cell>
        </row>
        <row r="134">
          <cell r="A134" t="str">
            <v>EX20 1XT</v>
          </cell>
          <cell r="B134">
            <v>50.745313000000003</v>
          </cell>
          <cell r="C134">
            <v>-3.9820030000000002</v>
          </cell>
          <cell r="D134" t="str">
            <v>E12000009</v>
          </cell>
          <cell r="E134" t="str">
            <v>South West</v>
          </cell>
          <cell r="F134" t="str">
            <v>E07000047</v>
          </cell>
          <cell r="G134" t="str">
            <v>West Devon</v>
          </cell>
          <cell r="H134" t="str">
            <v>E05010561</v>
          </cell>
          <cell r="I134" t="str">
            <v>Okehampton North</v>
          </cell>
        </row>
        <row r="135">
          <cell r="A135" t="str">
            <v>CV31 1HS</v>
          </cell>
          <cell r="B135">
            <v>52.281834000000003</v>
          </cell>
          <cell r="C135">
            <v>-1.524335</v>
          </cell>
          <cell r="D135" t="str">
            <v>E12000005</v>
          </cell>
          <cell r="E135" t="str">
            <v>West Midlands</v>
          </cell>
          <cell r="F135" t="str">
            <v>E07000222</v>
          </cell>
          <cell r="G135" t="str">
            <v>Warwick</v>
          </cell>
          <cell r="H135" t="str">
            <v>E05012625</v>
          </cell>
          <cell r="I135" t="str">
            <v>Leamington Willes</v>
          </cell>
        </row>
        <row r="136">
          <cell r="A136" t="str">
            <v>BH14 9BA</v>
          </cell>
          <cell r="B136">
            <v>50.724186000000003</v>
          </cell>
          <cell r="C136">
            <v>-1.926342</v>
          </cell>
          <cell r="D136" t="str">
            <v>E12000009</v>
          </cell>
          <cell r="E136" t="str">
            <v>South West</v>
          </cell>
          <cell r="F136" t="str">
            <v>E06000058</v>
          </cell>
          <cell r="G136" t="str">
            <v>Bournemouth, Christchurch and Poole</v>
          </cell>
          <cell r="H136" t="str">
            <v>E05012673</v>
          </cell>
          <cell r="I136" t="str">
            <v>Penn Hill</v>
          </cell>
        </row>
        <row r="137">
          <cell r="A137" t="str">
            <v>BN21 1LY</v>
          </cell>
          <cell r="B137">
            <v>50.772511999999999</v>
          </cell>
          <cell r="C137">
            <v>0.27266200000000002</v>
          </cell>
          <cell r="D137" t="str">
            <v>E12000008</v>
          </cell>
          <cell r="E137" t="str">
            <v>South East</v>
          </cell>
          <cell r="F137" t="str">
            <v>E07000061</v>
          </cell>
          <cell r="G137" t="str">
            <v>Eastbourne</v>
          </cell>
          <cell r="H137" t="str">
            <v>E05011582</v>
          </cell>
          <cell r="I137" t="str">
            <v>Upperton</v>
          </cell>
        </row>
        <row r="138">
          <cell r="A138" t="str">
            <v>CV10 9RF</v>
          </cell>
          <cell r="B138">
            <v>52.527341</v>
          </cell>
          <cell r="C138">
            <v>-1.530038</v>
          </cell>
          <cell r="D138" t="str">
            <v>E12000005</v>
          </cell>
          <cell r="E138" t="str">
            <v>West Midlands</v>
          </cell>
          <cell r="F138" t="str">
            <v>E07000219</v>
          </cell>
          <cell r="G138" t="str">
            <v>Nuneaton and Bedworth</v>
          </cell>
          <cell r="H138" t="str">
            <v>E05007482</v>
          </cell>
          <cell r="I138" t="str">
            <v>Galley Common</v>
          </cell>
        </row>
        <row r="139">
          <cell r="A139" t="str">
            <v>B67 7QJ</v>
          </cell>
          <cell r="B139">
            <v>52.494388999999998</v>
          </cell>
          <cell r="C139">
            <v>-1.976361</v>
          </cell>
          <cell r="D139" t="str">
            <v>E12000005</v>
          </cell>
          <cell r="E139" t="str">
            <v>West Midlands</v>
          </cell>
          <cell r="F139" t="str">
            <v>E08000028</v>
          </cell>
          <cell r="G139" t="str">
            <v>Sandwell</v>
          </cell>
          <cell r="H139" t="str">
            <v>E05001277</v>
          </cell>
          <cell r="I139" t="str">
            <v>Smethwick</v>
          </cell>
        </row>
        <row r="140">
          <cell r="A140" t="str">
            <v>SO19 2NY</v>
          </cell>
          <cell r="B140">
            <v>50.899926999999998</v>
          </cell>
          <cell r="C140">
            <v>-1.3651610000000001</v>
          </cell>
          <cell r="D140" t="str">
            <v>E12000008</v>
          </cell>
          <cell r="E140" t="str">
            <v>South East</v>
          </cell>
          <cell r="F140" t="str">
            <v>E06000045</v>
          </cell>
          <cell r="G140" t="str">
            <v>Southampton</v>
          </cell>
          <cell r="H140" t="str">
            <v>E05015499</v>
          </cell>
          <cell r="I140" t="str">
            <v>Peartree</v>
          </cell>
        </row>
        <row r="141">
          <cell r="A141" t="str">
            <v>GL5 1NR</v>
          </cell>
          <cell r="B141">
            <v>51.745643999999999</v>
          </cell>
          <cell r="C141">
            <v>-2.1921819999999999</v>
          </cell>
          <cell r="D141" t="str">
            <v>E12000009</v>
          </cell>
          <cell r="E141" t="str">
            <v>South West</v>
          </cell>
          <cell r="F141" t="str">
            <v>E07000082</v>
          </cell>
          <cell r="G141" t="str">
            <v>Stroud</v>
          </cell>
          <cell r="H141" t="str">
            <v>E05010988</v>
          </cell>
          <cell r="I141" t="str">
            <v>Stroud Slade</v>
          </cell>
        </row>
        <row r="142">
          <cell r="A142" t="str">
            <v>BH9 2EL</v>
          </cell>
          <cell r="B142">
            <v>50.745120999999997</v>
          </cell>
          <cell r="C142">
            <v>-1.880212</v>
          </cell>
          <cell r="D142" t="str">
            <v>E12000009</v>
          </cell>
          <cell r="E142" t="str">
            <v>South West</v>
          </cell>
          <cell r="F142" t="str">
            <v>E06000058</v>
          </cell>
          <cell r="G142" t="str">
            <v>Bournemouth, Christchurch and Poole</v>
          </cell>
          <cell r="H142" t="str">
            <v>E05012681</v>
          </cell>
          <cell r="I142" t="str">
            <v>Winton East</v>
          </cell>
        </row>
        <row r="143">
          <cell r="A143" t="str">
            <v>TA1 3AG</v>
          </cell>
          <cell r="B143">
            <v>51.012661000000001</v>
          </cell>
          <cell r="C143">
            <v>-3.0904579999999999</v>
          </cell>
          <cell r="D143" t="str">
            <v>E12000009</v>
          </cell>
          <cell r="E143" t="str">
            <v>South West</v>
          </cell>
          <cell r="F143" t="str">
            <v>E06000066</v>
          </cell>
          <cell r="G143" t="str">
            <v>Somerset</v>
          </cell>
          <cell r="H143" t="str">
            <v>E05014384</v>
          </cell>
          <cell r="I143" t="str">
            <v>Taunton South</v>
          </cell>
        </row>
        <row r="144">
          <cell r="A144" t="str">
            <v>DY2 0JJ</v>
          </cell>
          <cell r="B144">
            <v>52.490183000000002</v>
          </cell>
          <cell r="C144">
            <v>-2.0894050000000002</v>
          </cell>
          <cell r="D144" t="str">
            <v>E12000005</v>
          </cell>
          <cell r="E144" t="str">
            <v>West Midlands</v>
          </cell>
          <cell r="F144" t="str">
            <v>E08000027</v>
          </cell>
          <cell r="G144" t="str">
            <v>Dudley</v>
          </cell>
          <cell r="H144" t="str">
            <v>E05001250</v>
          </cell>
          <cell r="I144" t="str">
            <v>Netherton, Woodside and St Andrews</v>
          </cell>
        </row>
        <row r="145">
          <cell r="A145" t="str">
            <v>DN7 4EW</v>
          </cell>
          <cell r="B145">
            <v>53.585089000000004</v>
          </cell>
          <cell r="C145">
            <v>-1.018748</v>
          </cell>
          <cell r="D145" t="str">
            <v>E12000003</v>
          </cell>
          <cell r="E145" t="str">
            <v>Yorkshire and The Humber</v>
          </cell>
          <cell r="F145" t="str">
            <v>E08000017</v>
          </cell>
          <cell r="G145" t="str">
            <v>Doncaster</v>
          </cell>
          <cell r="H145" t="str">
            <v>E05010737</v>
          </cell>
          <cell r="I145" t="str">
            <v>Hatfield</v>
          </cell>
        </row>
        <row r="146">
          <cell r="A146" t="str">
            <v>SN3 3PY</v>
          </cell>
          <cell r="B146">
            <v>51.563827000000003</v>
          </cell>
          <cell r="C146">
            <v>-1.741533</v>
          </cell>
          <cell r="D146" t="str">
            <v>E12000009</v>
          </cell>
          <cell r="E146" t="str">
            <v>South West</v>
          </cell>
          <cell r="F146" t="str">
            <v>E06000030</v>
          </cell>
          <cell r="G146" t="str">
            <v>Swindon</v>
          </cell>
          <cell r="H146" t="str">
            <v>E05008956</v>
          </cell>
          <cell r="I146" t="str">
            <v>Covingham and Dorcan</v>
          </cell>
        </row>
        <row r="147">
          <cell r="A147" t="str">
            <v>B66 4NQ</v>
          </cell>
          <cell r="B147">
            <v>52.485135999999997</v>
          </cell>
          <cell r="C147">
            <v>-1.9660280000000001</v>
          </cell>
          <cell r="D147" t="str">
            <v>E12000005</v>
          </cell>
          <cell r="E147" t="str">
            <v>West Midlands</v>
          </cell>
          <cell r="F147" t="str">
            <v>E08000028</v>
          </cell>
          <cell r="G147" t="str">
            <v>Sandwell</v>
          </cell>
          <cell r="H147" t="str">
            <v>E05001278</v>
          </cell>
          <cell r="I147" t="str">
            <v>Soho and Victoria</v>
          </cell>
        </row>
        <row r="148">
          <cell r="A148" t="str">
            <v>SN1 4AS</v>
          </cell>
          <cell r="B148">
            <v>51.552419</v>
          </cell>
          <cell r="C148">
            <v>-1.7778130000000001</v>
          </cell>
          <cell r="D148" t="str">
            <v>E12000009</v>
          </cell>
          <cell r="E148" t="str">
            <v>South West</v>
          </cell>
          <cell r="F148" t="str">
            <v>E06000030</v>
          </cell>
          <cell r="G148" t="str">
            <v>Swindon</v>
          </cell>
          <cell r="H148" t="str">
            <v>E05008963</v>
          </cell>
          <cell r="I148" t="str">
            <v>Old Town</v>
          </cell>
        </row>
        <row r="149">
          <cell r="A149" t="str">
            <v>B69 4DN</v>
          </cell>
          <cell r="B149">
            <v>52.502814000000001</v>
          </cell>
          <cell r="C149">
            <v>-2.015587</v>
          </cell>
          <cell r="D149" t="str">
            <v>E12000005</v>
          </cell>
          <cell r="E149" t="str">
            <v>West Midlands</v>
          </cell>
          <cell r="F149" t="str">
            <v>E08000028</v>
          </cell>
          <cell r="G149" t="str">
            <v>Sandwell</v>
          </cell>
          <cell r="H149" t="str">
            <v>E05001273</v>
          </cell>
          <cell r="I149" t="str">
            <v>Oldbury</v>
          </cell>
        </row>
        <row r="150">
          <cell r="A150" t="str">
            <v>MK42 7NZ</v>
          </cell>
          <cell r="B150">
            <v>52.120486999999997</v>
          </cell>
          <cell r="C150">
            <v>-0.47922500000000001</v>
          </cell>
          <cell r="D150" t="str">
            <v>E12000006</v>
          </cell>
          <cell r="E150" t="str">
            <v>East of England</v>
          </cell>
          <cell r="F150" t="str">
            <v>E06000055</v>
          </cell>
          <cell r="G150" t="str">
            <v>Bedford</v>
          </cell>
          <cell r="H150" t="str">
            <v>E05014504</v>
          </cell>
          <cell r="I150" t="str">
            <v>Kempston Central &amp; East</v>
          </cell>
        </row>
        <row r="151">
          <cell r="A151" t="str">
            <v>BN50 8TQ</v>
          </cell>
          <cell r="B151">
            <v>50.826327999999997</v>
          </cell>
          <cell r="C151">
            <v>-0.14079</v>
          </cell>
          <cell r="D151" t="str">
            <v>E12000008</v>
          </cell>
          <cell r="E151" t="str">
            <v>South East</v>
          </cell>
          <cell r="F151" t="str">
            <v>E06000043</v>
          </cell>
          <cell r="G151" t="str">
            <v>Brighton and Hove</v>
          </cell>
          <cell r="H151" t="str">
            <v>E05015415</v>
          </cell>
          <cell r="I151" t="str">
            <v>West Hill &amp; North Laine</v>
          </cell>
        </row>
        <row r="152">
          <cell r="A152" t="str">
            <v>CB9 0LP</v>
          </cell>
          <cell r="B152">
            <v>52.077643000000002</v>
          </cell>
          <cell r="C152">
            <v>0.45506400000000002</v>
          </cell>
          <cell r="D152" t="str">
            <v>E12000006</v>
          </cell>
          <cell r="E152" t="str">
            <v>East of England</v>
          </cell>
          <cell r="F152" t="str">
            <v>E07000245</v>
          </cell>
          <cell r="G152" t="str">
            <v>West Suffolk</v>
          </cell>
          <cell r="H152" t="str">
            <v>E05012778</v>
          </cell>
          <cell r="I152" t="str">
            <v>Haverhill South East</v>
          </cell>
        </row>
        <row r="153">
          <cell r="A153" t="str">
            <v>DY8 4DG</v>
          </cell>
          <cell r="B153">
            <v>52.466538999999997</v>
          </cell>
          <cell r="C153">
            <v>-2.150855</v>
          </cell>
          <cell r="D153" t="str">
            <v>E12000005</v>
          </cell>
          <cell r="E153" t="str">
            <v>West Midlands</v>
          </cell>
          <cell r="F153" t="str">
            <v>E08000027</v>
          </cell>
          <cell r="G153" t="str">
            <v>Dudley</v>
          </cell>
          <cell r="H153" t="str">
            <v>E05001258</v>
          </cell>
          <cell r="I153" t="str">
            <v>Wollaston and Stourbridge Town</v>
          </cell>
        </row>
        <row r="154">
          <cell r="A154" t="str">
            <v>SN3 1SB</v>
          </cell>
          <cell r="B154">
            <v>51.551617</v>
          </cell>
          <cell r="C154">
            <v>-1.7723800000000001</v>
          </cell>
          <cell r="D154" t="str">
            <v>E12000009</v>
          </cell>
          <cell r="E154" t="str">
            <v>South West</v>
          </cell>
          <cell r="F154" t="str">
            <v>E06000030</v>
          </cell>
          <cell r="G154" t="str">
            <v>Swindon</v>
          </cell>
          <cell r="H154" t="str">
            <v>E05008963</v>
          </cell>
          <cell r="I154" t="str">
            <v>Old Town</v>
          </cell>
        </row>
        <row r="155">
          <cell r="A155" t="str">
            <v>WS8 7LH</v>
          </cell>
          <cell r="B155">
            <v>52.658642999999998</v>
          </cell>
          <cell r="C155">
            <v>-1.9517169999999999</v>
          </cell>
          <cell r="D155" t="str">
            <v>E12000005</v>
          </cell>
          <cell r="E155" t="str">
            <v>West Midlands</v>
          </cell>
          <cell r="F155" t="str">
            <v>E08000030</v>
          </cell>
          <cell r="G155" t="str">
            <v>Walsall</v>
          </cell>
          <cell r="H155" t="str">
            <v>E05001308</v>
          </cell>
          <cell r="I155" t="str">
            <v>Brownhills</v>
          </cell>
        </row>
        <row r="156">
          <cell r="A156" t="str">
            <v>SN3 4QU</v>
          </cell>
          <cell r="B156">
            <v>51.578223999999999</v>
          </cell>
          <cell r="C156">
            <v>-1.7510619999999999</v>
          </cell>
          <cell r="D156" t="str">
            <v>E12000009</v>
          </cell>
          <cell r="E156" t="str">
            <v>South West</v>
          </cell>
          <cell r="F156" t="str">
            <v>E06000030</v>
          </cell>
          <cell r="G156" t="str">
            <v>Swindon</v>
          </cell>
          <cell r="H156" t="str">
            <v>E05008969</v>
          </cell>
          <cell r="I156" t="str">
            <v>St Margaret and South Marston</v>
          </cell>
        </row>
        <row r="157">
          <cell r="A157" t="str">
            <v>CV34 4NZ</v>
          </cell>
          <cell r="B157">
            <v>52.287213000000001</v>
          </cell>
          <cell r="C157">
            <v>-1.5729230000000001</v>
          </cell>
          <cell r="D157" t="str">
            <v>E12000005</v>
          </cell>
          <cell r="E157" t="str">
            <v>West Midlands</v>
          </cell>
          <cell r="F157" t="str">
            <v>E07000222</v>
          </cell>
          <cell r="G157" t="str">
            <v>Warwick</v>
          </cell>
          <cell r="H157" t="str">
            <v>E05012629</v>
          </cell>
          <cell r="I157" t="str">
            <v>Warwick Myton &amp; Heathcote</v>
          </cell>
        </row>
        <row r="158">
          <cell r="A158" t="str">
            <v>TA11 6LF</v>
          </cell>
          <cell r="B158">
            <v>51.056911999999997</v>
          </cell>
          <cell r="C158">
            <v>-2.7376779999999998</v>
          </cell>
          <cell r="D158" t="str">
            <v>E12000009</v>
          </cell>
          <cell r="E158" t="str">
            <v>South West</v>
          </cell>
          <cell r="F158" t="str">
            <v>E06000066</v>
          </cell>
          <cell r="G158" t="str">
            <v>Somerset</v>
          </cell>
          <cell r="H158" t="str">
            <v>E05014379</v>
          </cell>
          <cell r="I158" t="str">
            <v>Somerton</v>
          </cell>
        </row>
        <row r="159">
          <cell r="A159" t="str">
            <v>BA9 9FX</v>
          </cell>
          <cell r="B159">
            <v>51.053216999999997</v>
          </cell>
          <cell r="C159">
            <v>-2.4232689999999999</v>
          </cell>
          <cell r="D159" t="str">
            <v>E12000009</v>
          </cell>
          <cell r="E159" t="str">
            <v>South West</v>
          </cell>
          <cell r="F159" t="str">
            <v>E06000066</v>
          </cell>
          <cell r="G159" t="str">
            <v>Somerset</v>
          </cell>
          <cell r="H159" t="str">
            <v>E05014389</v>
          </cell>
          <cell r="I159" t="str">
            <v>Wincanton &amp; Bruton</v>
          </cell>
        </row>
        <row r="160">
          <cell r="A160" t="str">
            <v>PO1 4EB</v>
          </cell>
          <cell r="B160">
            <v>50.804653000000002</v>
          </cell>
          <cell r="C160">
            <v>-1.0851010000000001</v>
          </cell>
          <cell r="D160" t="str">
            <v>E12000008</v>
          </cell>
          <cell r="E160" t="str">
            <v>South East</v>
          </cell>
          <cell r="F160" t="str">
            <v>E06000044</v>
          </cell>
          <cell r="G160" t="str">
            <v>Portsmouth</v>
          </cell>
          <cell r="H160" t="str">
            <v>E05002443</v>
          </cell>
          <cell r="I160" t="str">
            <v>Charles Dickens</v>
          </cell>
        </row>
        <row r="161">
          <cell r="A161" t="str">
            <v>LU7 2LA</v>
          </cell>
          <cell r="B161">
            <v>51.915281999999998</v>
          </cell>
          <cell r="C161">
            <v>-0.67007300000000003</v>
          </cell>
          <cell r="D161" t="str">
            <v>E12000006</v>
          </cell>
          <cell r="E161" t="str">
            <v>East of England</v>
          </cell>
          <cell r="F161" t="str">
            <v>E06000056</v>
          </cell>
          <cell r="G161" t="str">
            <v>Central Bedfordshire</v>
          </cell>
          <cell r="H161" t="str">
            <v>E05014416</v>
          </cell>
          <cell r="I161" t="str">
            <v>Leighton-Linslade West</v>
          </cell>
        </row>
        <row r="162">
          <cell r="A162" t="str">
            <v>SP10 2BU</v>
          </cell>
          <cell r="B162">
            <v>51.209674999999997</v>
          </cell>
          <cell r="C162">
            <v>-1.4619759999999999</v>
          </cell>
          <cell r="D162" t="str">
            <v>E12000008</v>
          </cell>
          <cell r="E162" t="str">
            <v>South East</v>
          </cell>
          <cell r="F162" t="str">
            <v>E07000093</v>
          </cell>
          <cell r="G162" t="str">
            <v>Test Valley</v>
          </cell>
          <cell r="H162" t="str">
            <v>E05012930</v>
          </cell>
          <cell r="I162" t="str">
            <v>Andover St Mary's</v>
          </cell>
        </row>
        <row r="163">
          <cell r="A163" t="str">
            <v>CV6 5PB</v>
          </cell>
          <cell r="B163">
            <v>52.426547999999997</v>
          </cell>
          <cell r="C163">
            <v>-1.5023</v>
          </cell>
          <cell r="D163" t="str">
            <v>E12000005</v>
          </cell>
          <cell r="E163" t="str">
            <v>West Midlands</v>
          </cell>
          <cell r="F163" t="str">
            <v>E08000026</v>
          </cell>
          <cell r="G163" t="str">
            <v>Coventry</v>
          </cell>
          <cell r="H163" t="str">
            <v>E05001222</v>
          </cell>
          <cell r="I163" t="str">
            <v>Foleshill</v>
          </cell>
        </row>
        <row r="164">
          <cell r="A164" t="str">
            <v>LE9 7RS</v>
          </cell>
          <cell r="B164">
            <v>52.578060999999998</v>
          </cell>
          <cell r="C164">
            <v>-1.324946</v>
          </cell>
          <cell r="D164" t="str">
            <v>E12000004</v>
          </cell>
          <cell r="E164" t="str">
            <v>East Midlands</v>
          </cell>
          <cell r="F164" t="str">
            <v>E07000132</v>
          </cell>
          <cell r="G164" t="str">
            <v>Hinckley and Bosworth</v>
          </cell>
          <cell r="H164" t="str">
            <v>E05005485</v>
          </cell>
          <cell r="I164" t="str">
            <v>Earl Shilton</v>
          </cell>
        </row>
        <row r="165">
          <cell r="A165" t="str">
            <v>DY1 2DH</v>
          </cell>
          <cell r="B165">
            <v>52.503523000000001</v>
          </cell>
          <cell r="C165">
            <v>-2.101896</v>
          </cell>
          <cell r="D165" t="str">
            <v>E12000005</v>
          </cell>
          <cell r="E165" t="str">
            <v>West Midlands</v>
          </cell>
          <cell r="F165" t="str">
            <v>E08000027</v>
          </cell>
          <cell r="G165" t="str">
            <v>Dudley</v>
          </cell>
          <cell r="H165" t="str">
            <v>E05001250</v>
          </cell>
          <cell r="I165" t="str">
            <v>Netherton, Woodside and St Andrews</v>
          </cell>
        </row>
        <row r="166">
          <cell r="A166" t="str">
            <v>LU6 1EH</v>
          </cell>
          <cell r="B166">
            <v>51.894289000000001</v>
          </cell>
          <cell r="C166">
            <v>-0.54053600000000002</v>
          </cell>
          <cell r="D166" t="str">
            <v>E12000006</v>
          </cell>
          <cell r="E166" t="str">
            <v>East of England</v>
          </cell>
          <cell r="F166" t="str">
            <v>E06000056</v>
          </cell>
          <cell r="G166" t="str">
            <v>Central Bedfordshire</v>
          </cell>
          <cell r="H166" t="str">
            <v>E05014405</v>
          </cell>
          <cell r="I166" t="str">
            <v>Dunstable North</v>
          </cell>
        </row>
        <row r="167">
          <cell r="A167" t="str">
            <v>TA11 6FF</v>
          </cell>
          <cell r="B167">
            <v>51.071831000000003</v>
          </cell>
          <cell r="C167">
            <v>-2.6485699999999999</v>
          </cell>
          <cell r="D167" t="str">
            <v>E12000009</v>
          </cell>
          <cell r="E167" t="str">
            <v>South West</v>
          </cell>
          <cell r="F167" t="str">
            <v>E06000066</v>
          </cell>
          <cell r="G167" t="str">
            <v>Somerset</v>
          </cell>
          <cell r="H167" t="str">
            <v>E05014379</v>
          </cell>
          <cell r="I167" t="str">
            <v>Somerton</v>
          </cell>
        </row>
        <row r="168">
          <cell r="A168" t="str">
            <v>SN2 8BQ</v>
          </cell>
          <cell r="B168">
            <v>51.570481000000001</v>
          </cell>
          <cell r="C168">
            <v>-1.772459</v>
          </cell>
          <cell r="D168" t="str">
            <v>E12000009</v>
          </cell>
          <cell r="E168" t="str">
            <v>South West</v>
          </cell>
          <cell r="F168" t="str">
            <v>E06000030</v>
          </cell>
          <cell r="G168" t="str">
            <v>Swindon</v>
          </cell>
          <cell r="H168" t="str">
            <v>E05008958</v>
          </cell>
          <cell r="I168" t="str">
            <v>Gorse Hill and Pinehurst</v>
          </cell>
        </row>
        <row r="169">
          <cell r="A169" t="str">
            <v>LU5 5UT</v>
          </cell>
          <cell r="B169">
            <v>51.905206999999997</v>
          </cell>
          <cell r="C169">
            <v>-0.50341899999999995</v>
          </cell>
          <cell r="D169" t="str">
            <v>E12000006</v>
          </cell>
          <cell r="E169" t="str">
            <v>East of England</v>
          </cell>
          <cell r="F169" t="str">
            <v>E06000056</v>
          </cell>
          <cell r="G169" t="str">
            <v>Central Bedfordshire</v>
          </cell>
          <cell r="H169" t="str">
            <v>E05014413</v>
          </cell>
          <cell r="I169" t="str">
            <v>Houghton Regis West</v>
          </cell>
        </row>
        <row r="170">
          <cell r="A170" t="str">
            <v>HX6 2RZ</v>
          </cell>
          <cell r="B170">
            <v>53.712311999999997</v>
          </cell>
          <cell r="C170">
            <v>-1.91892</v>
          </cell>
          <cell r="D170" t="str">
            <v>E12000003</v>
          </cell>
          <cell r="E170" t="str">
            <v>Yorkshire and The Humber</v>
          </cell>
          <cell r="F170" t="str">
            <v>E08000033</v>
          </cell>
          <cell r="G170" t="str">
            <v>Calderdale</v>
          </cell>
          <cell r="H170" t="str">
            <v>E05001384</v>
          </cell>
          <cell r="I170" t="str">
            <v>Sowerby Bridge</v>
          </cell>
        </row>
        <row r="171">
          <cell r="A171" t="str">
            <v>SN1 5JE</v>
          </cell>
          <cell r="B171">
            <v>51.560074</v>
          </cell>
          <cell r="C171">
            <v>-1.7893589999999999</v>
          </cell>
          <cell r="D171" t="str">
            <v>E12000009</v>
          </cell>
          <cell r="E171" t="str">
            <v>South West</v>
          </cell>
          <cell r="F171" t="str">
            <v>E06000030</v>
          </cell>
          <cell r="G171" t="str">
            <v>Swindon</v>
          </cell>
          <cell r="H171" t="str">
            <v>E05008954</v>
          </cell>
          <cell r="I171" t="str">
            <v>Central</v>
          </cell>
        </row>
        <row r="172">
          <cell r="A172" t="str">
            <v>BH12 1NG</v>
          </cell>
          <cell r="B172">
            <v>50.727808000000003</v>
          </cell>
          <cell r="C172">
            <v>-1.9197</v>
          </cell>
          <cell r="D172" t="str">
            <v>E12000009</v>
          </cell>
          <cell r="E172" t="str">
            <v>South West</v>
          </cell>
          <cell r="F172" t="str">
            <v>E06000058</v>
          </cell>
          <cell r="G172" t="str">
            <v>Bournemouth, Christchurch and Poole</v>
          </cell>
          <cell r="H172" t="str">
            <v>E05012649</v>
          </cell>
          <cell r="I172" t="str">
            <v>Alderney &amp; Bourne Valley</v>
          </cell>
        </row>
        <row r="173">
          <cell r="A173" t="str">
            <v>BH16 6GP</v>
          </cell>
          <cell r="B173">
            <v>50.759183</v>
          </cell>
          <cell r="C173">
            <v>-2.0790099999999998</v>
          </cell>
          <cell r="D173" t="str">
            <v>E12000009</v>
          </cell>
          <cell r="E173" t="str">
            <v>South West</v>
          </cell>
          <cell r="F173" t="str">
            <v>E06000059</v>
          </cell>
          <cell r="G173" t="str">
            <v>Dorset</v>
          </cell>
          <cell r="H173" t="str">
            <v>E05012706</v>
          </cell>
          <cell r="I173" t="str">
            <v>Lytchett Matravers &amp; Upton</v>
          </cell>
        </row>
        <row r="174">
          <cell r="A174" t="str">
            <v>SO18 1HL</v>
          </cell>
          <cell r="B174">
            <v>50.918737</v>
          </cell>
          <cell r="C174">
            <v>-1.3730230000000001</v>
          </cell>
          <cell r="D174" t="str">
            <v>E12000008</v>
          </cell>
          <cell r="E174" t="str">
            <v>South East</v>
          </cell>
          <cell r="F174" t="str">
            <v>E06000045</v>
          </cell>
          <cell r="G174" t="str">
            <v>Southampton</v>
          </cell>
          <cell r="H174" t="str">
            <v>E05015494</v>
          </cell>
          <cell r="I174" t="str">
            <v>Bitterne Park</v>
          </cell>
        </row>
        <row r="175">
          <cell r="A175" t="str">
            <v>SP10 5JP</v>
          </cell>
          <cell r="B175">
            <v>51.225068</v>
          </cell>
          <cell r="C175">
            <v>-1.477649</v>
          </cell>
          <cell r="D175" t="str">
            <v>E12000008</v>
          </cell>
          <cell r="E175" t="str">
            <v>South East</v>
          </cell>
          <cell r="F175" t="str">
            <v>E07000093</v>
          </cell>
          <cell r="G175" t="str">
            <v>Test Valley</v>
          </cell>
          <cell r="H175" t="str">
            <v>E05012088</v>
          </cell>
          <cell r="I175" t="str">
            <v>Andover Romans</v>
          </cell>
        </row>
        <row r="176">
          <cell r="A176" t="str">
            <v>BH16 6GP</v>
          </cell>
          <cell r="B176">
            <v>50.759183</v>
          </cell>
          <cell r="C176">
            <v>-2.0790099999999998</v>
          </cell>
          <cell r="D176" t="str">
            <v>E12000009</v>
          </cell>
          <cell r="E176" t="str">
            <v>South West</v>
          </cell>
          <cell r="F176" t="str">
            <v>E06000059</v>
          </cell>
          <cell r="G176" t="str">
            <v>Dorset</v>
          </cell>
          <cell r="H176" t="str">
            <v>E05012706</v>
          </cell>
          <cell r="I176" t="str">
            <v>Lytchett Matravers &amp; Upton</v>
          </cell>
        </row>
        <row r="177">
          <cell r="A177" t="str">
            <v>SO50 4SZ</v>
          </cell>
          <cell r="B177">
            <v>50.979528000000002</v>
          </cell>
          <cell r="C177">
            <v>-1.3501719999999999</v>
          </cell>
          <cell r="D177" t="str">
            <v>E12000008</v>
          </cell>
          <cell r="E177" t="str">
            <v>South East</v>
          </cell>
          <cell r="F177" t="str">
            <v>E07000086</v>
          </cell>
          <cell r="G177" t="str">
            <v>Eastleigh</v>
          </cell>
          <cell r="H177" t="str">
            <v>E05011192</v>
          </cell>
          <cell r="I177" t="str">
            <v>Eastleigh North</v>
          </cell>
        </row>
        <row r="178">
          <cell r="A178" t="str">
            <v>TA18 7AT</v>
          </cell>
          <cell r="B178">
            <v>50.886834</v>
          </cell>
          <cell r="C178">
            <v>-2.7971849999999998</v>
          </cell>
          <cell r="D178" t="str">
            <v>E12000009</v>
          </cell>
          <cell r="E178" t="str">
            <v>South West</v>
          </cell>
          <cell r="F178" t="str">
            <v>E06000066</v>
          </cell>
          <cell r="G178" t="str">
            <v>Somerset</v>
          </cell>
          <cell r="H178" t="str">
            <v>E05014356</v>
          </cell>
          <cell r="I178" t="str">
            <v>Crewkerne</v>
          </cell>
        </row>
        <row r="179">
          <cell r="A179" t="str">
            <v>B67 7BX</v>
          </cell>
          <cell r="B179">
            <v>52.493533999999997</v>
          </cell>
          <cell r="C179">
            <v>-1.9744759999999999</v>
          </cell>
          <cell r="D179" t="str">
            <v>E12000005</v>
          </cell>
          <cell r="E179" t="str">
            <v>West Midlands</v>
          </cell>
          <cell r="F179" t="str">
            <v>E08000028</v>
          </cell>
          <cell r="G179" t="str">
            <v>Sandwell</v>
          </cell>
          <cell r="H179" t="str">
            <v>E05001277</v>
          </cell>
          <cell r="I179" t="str">
            <v>Smethwick</v>
          </cell>
        </row>
        <row r="180">
          <cell r="A180" t="str">
            <v>LU6 1HF</v>
          </cell>
          <cell r="B180">
            <v>51.887318</v>
          </cell>
          <cell r="C180">
            <v>-0.52517400000000003</v>
          </cell>
          <cell r="D180" t="str">
            <v>E12000006</v>
          </cell>
          <cell r="E180" t="str">
            <v>East of England</v>
          </cell>
          <cell r="F180" t="str">
            <v>E06000056</v>
          </cell>
          <cell r="G180" t="str">
            <v>Central Bedfordshire</v>
          </cell>
          <cell r="H180" t="str">
            <v>E05014403</v>
          </cell>
          <cell r="I180" t="str">
            <v>Dunstable Central</v>
          </cell>
        </row>
        <row r="181">
          <cell r="A181" t="str">
            <v>PO8 8BT</v>
          </cell>
          <cell r="B181">
            <v>50.902723999999999</v>
          </cell>
          <cell r="C181">
            <v>-1.02251</v>
          </cell>
          <cell r="D181" t="str">
            <v>E12000008</v>
          </cell>
          <cell r="E181" t="str">
            <v>South East</v>
          </cell>
          <cell r="F181" t="str">
            <v>E07000090</v>
          </cell>
          <cell r="G181" t="str">
            <v>Havant</v>
          </cell>
          <cell r="H181" t="str">
            <v>E05004572</v>
          </cell>
          <cell r="I181" t="str">
            <v>Hart Plain</v>
          </cell>
        </row>
        <row r="182">
          <cell r="A182" t="str">
            <v>OX16 2DG</v>
          </cell>
          <cell r="B182">
            <v>52.087440999999998</v>
          </cell>
          <cell r="C182">
            <v>-1.3341320000000001</v>
          </cell>
          <cell r="D182" t="str">
            <v>E12000008</v>
          </cell>
          <cell r="E182" t="str">
            <v>South East</v>
          </cell>
          <cell r="F182" t="str">
            <v>E07000177</v>
          </cell>
          <cell r="G182" t="str">
            <v>Cherwell</v>
          </cell>
          <cell r="H182" t="str">
            <v>E05010923</v>
          </cell>
          <cell r="I182" t="str">
            <v>Banbury Hardwick</v>
          </cell>
        </row>
        <row r="183">
          <cell r="A183" t="str">
            <v>SY3 5NE</v>
          </cell>
          <cell r="B183">
            <v>52.709316999999999</v>
          </cell>
          <cell r="C183">
            <v>-2.8024100000000001</v>
          </cell>
          <cell r="D183" t="str">
            <v>E12000005</v>
          </cell>
          <cell r="E183" t="str">
            <v>West Midlands</v>
          </cell>
          <cell r="F183" t="str">
            <v>E06000051</v>
          </cell>
          <cell r="G183" t="str">
            <v>Shropshire</v>
          </cell>
          <cell r="H183" t="str">
            <v>E05008144</v>
          </cell>
          <cell r="I183" t="str">
            <v>Bowbrook</v>
          </cell>
        </row>
        <row r="184">
          <cell r="A184" t="str">
            <v>LU6 1HF</v>
          </cell>
          <cell r="B184">
            <v>51.887318</v>
          </cell>
          <cell r="C184">
            <v>-0.52517400000000003</v>
          </cell>
          <cell r="D184" t="str">
            <v>E12000006</v>
          </cell>
          <cell r="E184" t="str">
            <v>East of England</v>
          </cell>
          <cell r="F184" t="str">
            <v>E06000056</v>
          </cell>
          <cell r="G184" t="str">
            <v>Central Bedfordshire</v>
          </cell>
          <cell r="H184" t="str">
            <v>E05014403</v>
          </cell>
          <cell r="I184" t="str">
            <v>Dunstable Central</v>
          </cell>
        </row>
        <row r="185">
          <cell r="A185" t="str">
            <v>LU6 1HF</v>
          </cell>
          <cell r="B185">
            <v>51.887318</v>
          </cell>
          <cell r="C185">
            <v>-0.52517400000000003</v>
          </cell>
          <cell r="D185" t="str">
            <v>E12000006</v>
          </cell>
          <cell r="E185" t="str">
            <v>East of England</v>
          </cell>
          <cell r="F185" t="str">
            <v>E06000056</v>
          </cell>
          <cell r="G185" t="str">
            <v>Central Bedfordshire</v>
          </cell>
          <cell r="H185" t="str">
            <v>E05014403</v>
          </cell>
          <cell r="I185" t="str">
            <v>Dunstable Central</v>
          </cell>
        </row>
        <row r="186">
          <cell r="A186" t="str">
            <v>LU5 5FF</v>
          </cell>
          <cell r="B186">
            <v>51.902368000000003</v>
          </cell>
          <cell r="C186">
            <v>-0.53076800000000002</v>
          </cell>
          <cell r="D186" t="str">
            <v>E12000006</v>
          </cell>
          <cell r="E186" t="str">
            <v>East of England</v>
          </cell>
          <cell r="F186" t="str">
            <v>E06000056</v>
          </cell>
          <cell r="G186" t="str">
            <v>Central Bedfordshire</v>
          </cell>
          <cell r="H186" t="str">
            <v>E05014413</v>
          </cell>
          <cell r="I186" t="str">
            <v>Houghton Regis West</v>
          </cell>
        </row>
        <row r="187">
          <cell r="A187" t="str">
            <v>BS23 3AT</v>
          </cell>
          <cell r="B187">
            <v>51.347658000000003</v>
          </cell>
          <cell r="C187">
            <v>-2.9718680000000002</v>
          </cell>
          <cell r="D187" t="str">
            <v>E12000009</v>
          </cell>
          <cell r="E187" t="str">
            <v>South West</v>
          </cell>
          <cell r="F187" t="str">
            <v>E06000024</v>
          </cell>
          <cell r="G187" t="str">
            <v>North Somerset</v>
          </cell>
          <cell r="H187" t="str">
            <v>E05010298</v>
          </cell>
          <cell r="I187" t="str">
            <v>Weston-super-Mare Central</v>
          </cell>
        </row>
        <row r="188">
          <cell r="A188" t="str">
            <v>B66 4LF</v>
          </cell>
          <cell r="B188">
            <v>52.486699999999999</v>
          </cell>
          <cell r="C188">
            <v>-1.9650399999999999</v>
          </cell>
          <cell r="D188" t="str">
            <v>E12000005</v>
          </cell>
          <cell r="E188" t="str">
            <v>West Midlands</v>
          </cell>
          <cell r="F188" t="str">
            <v>E08000028</v>
          </cell>
          <cell r="G188" t="str">
            <v>Sandwell</v>
          </cell>
          <cell r="H188" t="str">
            <v>E05001278</v>
          </cell>
          <cell r="I188" t="str">
            <v>Soho and Victoria</v>
          </cell>
        </row>
        <row r="189">
          <cell r="A189" t="str">
            <v>WR14 3BX</v>
          </cell>
          <cell r="B189">
            <v>52.108722</v>
          </cell>
          <cell r="C189">
            <v>-2.317815</v>
          </cell>
          <cell r="D189" t="str">
            <v>E12000005</v>
          </cell>
          <cell r="E189" t="str">
            <v>West Midlands</v>
          </cell>
          <cell r="F189" t="str">
            <v>E07000235</v>
          </cell>
          <cell r="G189" t="str">
            <v>Malvern Hills</v>
          </cell>
          <cell r="H189" t="str">
            <v>E05015382</v>
          </cell>
          <cell r="I189" t="str">
            <v>Barnards Green</v>
          </cell>
        </row>
        <row r="190">
          <cell r="A190" t="str">
            <v>BA6 9PY</v>
          </cell>
          <cell r="B190">
            <v>51.147086999999999</v>
          </cell>
          <cell r="C190">
            <v>-2.7261489999999999</v>
          </cell>
          <cell r="D190" t="str">
            <v>E12000009</v>
          </cell>
          <cell r="E190" t="str">
            <v>South West</v>
          </cell>
          <cell r="F190" t="str">
            <v>E06000066</v>
          </cell>
          <cell r="G190" t="str">
            <v>Somerset</v>
          </cell>
          <cell r="H190" t="str">
            <v>E05014363</v>
          </cell>
          <cell r="I190" t="str">
            <v>Glastonbury</v>
          </cell>
        </row>
        <row r="191">
          <cell r="A191" t="str">
            <v>SG15 6TW</v>
          </cell>
          <cell r="B191">
            <v>52.022589000000004</v>
          </cell>
          <cell r="C191">
            <v>-0.266511</v>
          </cell>
          <cell r="D191" t="str">
            <v>E12000006</v>
          </cell>
          <cell r="E191" t="str">
            <v>East of England</v>
          </cell>
          <cell r="F191" t="str">
            <v>E06000056</v>
          </cell>
          <cell r="G191" t="str">
            <v>Central Bedfordshire</v>
          </cell>
          <cell r="H191" t="str">
            <v>E05014395</v>
          </cell>
          <cell r="I191" t="str">
            <v>Arlesey &amp; Fairfield</v>
          </cell>
        </row>
        <row r="192">
          <cell r="A192" t="str">
            <v>RH14 0GA</v>
          </cell>
          <cell r="B192">
            <v>51.077841999999997</v>
          </cell>
          <cell r="C192">
            <v>-0.52034899999999995</v>
          </cell>
          <cell r="D192" t="str">
            <v>E12000008</v>
          </cell>
          <cell r="E192" t="str">
            <v>South East</v>
          </cell>
          <cell r="F192" t="str">
            <v>E07000225</v>
          </cell>
          <cell r="G192" t="str">
            <v>Chichester</v>
          </cell>
          <cell r="H192" t="str">
            <v>E05011678</v>
          </cell>
          <cell r="I192" t="str">
            <v>Loxwood</v>
          </cell>
        </row>
        <row r="193">
          <cell r="A193" t="str">
            <v>BH16 6GP</v>
          </cell>
          <cell r="B193">
            <v>50.759183</v>
          </cell>
          <cell r="C193">
            <v>-2.0790099999999998</v>
          </cell>
          <cell r="D193" t="str">
            <v>E12000009</v>
          </cell>
          <cell r="E193" t="str">
            <v>South West</v>
          </cell>
          <cell r="F193" t="str">
            <v>E06000059</v>
          </cell>
          <cell r="G193" t="str">
            <v>Dorset</v>
          </cell>
          <cell r="H193" t="str">
            <v>E05012706</v>
          </cell>
          <cell r="I193" t="str">
            <v>Lytchett Matravers &amp; Upton</v>
          </cell>
        </row>
        <row r="194">
          <cell r="A194" t="str">
            <v>BN50 8TQ</v>
          </cell>
          <cell r="B194">
            <v>50.826327999999997</v>
          </cell>
          <cell r="C194">
            <v>-0.14079</v>
          </cell>
          <cell r="D194" t="str">
            <v>E12000008</v>
          </cell>
          <cell r="E194" t="str">
            <v>South East</v>
          </cell>
          <cell r="F194" t="str">
            <v>E06000043</v>
          </cell>
          <cell r="G194" t="str">
            <v>Brighton and Hove</v>
          </cell>
          <cell r="H194" t="str">
            <v>E05015415</v>
          </cell>
          <cell r="I194" t="str">
            <v>West Hill &amp; North Laine</v>
          </cell>
        </row>
        <row r="195">
          <cell r="A195" t="str">
            <v>BA7 7GA</v>
          </cell>
          <cell r="B195">
            <v>51.094285999999997</v>
          </cell>
          <cell r="C195">
            <v>-2.524705</v>
          </cell>
          <cell r="D195" t="str">
            <v>E12000009</v>
          </cell>
          <cell r="E195" t="str">
            <v>South West</v>
          </cell>
          <cell r="F195" t="str">
            <v>E06000066</v>
          </cell>
          <cell r="G195" t="str">
            <v>Somerset</v>
          </cell>
          <cell r="H195" t="str">
            <v>E05014350</v>
          </cell>
          <cell r="I195" t="str">
            <v>Castle Cary</v>
          </cell>
        </row>
        <row r="196">
          <cell r="A196" t="str">
            <v>LU6 3JW</v>
          </cell>
          <cell r="B196">
            <v>51.878191999999999</v>
          </cell>
          <cell r="C196">
            <v>-0.53091699999999997</v>
          </cell>
          <cell r="D196" t="str">
            <v>E12000006</v>
          </cell>
          <cell r="E196" t="str">
            <v>East of England</v>
          </cell>
          <cell r="F196" t="str">
            <v>E06000056</v>
          </cell>
          <cell r="G196" t="str">
            <v>Central Bedfordshire</v>
          </cell>
          <cell r="H196" t="str">
            <v>E05014407</v>
          </cell>
          <cell r="I196" t="str">
            <v>Dunstable West</v>
          </cell>
        </row>
        <row r="197">
          <cell r="A197" t="str">
            <v>DY3 1SH</v>
          </cell>
          <cell r="B197">
            <v>52.533552</v>
          </cell>
          <cell r="C197">
            <v>-2.1181079999999999</v>
          </cell>
          <cell r="D197" t="str">
            <v>E12000005</v>
          </cell>
          <cell r="E197" t="str">
            <v>West Midlands</v>
          </cell>
          <cell r="F197" t="str">
            <v>E08000027</v>
          </cell>
          <cell r="G197" t="str">
            <v>Dudley</v>
          </cell>
          <cell r="H197" t="str">
            <v>E05001257</v>
          </cell>
          <cell r="I197" t="str">
            <v>Upper Gornal and Woodsetton</v>
          </cell>
        </row>
        <row r="198">
          <cell r="A198" t="str">
            <v>DY8 4LA</v>
          </cell>
          <cell r="B198">
            <v>52.461849999999998</v>
          </cell>
          <cell r="C198">
            <v>-2.1408019999999999</v>
          </cell>
          <cell r="D198" t="str">
            <v>E12000005</v>
          </cell>
          <cell r="E198" t="str">
            <v>West Midlands</v>
          </cell>
          <cell r="F198" t="str">
            <v>E08000027</v>
          </cell>
          <cell r="G198" t="str">
            <v>Dudley</v>
          </cell>
          <cell r="H198" t="str">
            <v>E05001236</v>
          </cell>
          <cell r="I198" t="str">
            <v>Amblecote</v>
          </cell>
        </row>
        <row r="199">
          <cell r="A199" t="str">
            <v>BN27 2BZ</v>
          </cell>
          <cell r="B199">
            <v>50.856360000000002</v>
          </cell>
          <cell r="C199">
            <v>0.264488</v>
          </cell>
          <cell r="D199" t="str">
            <v>E12000008</v>
          </cell>
          <cell r="E199" t="str">
            <v>South East</v>
          </cell>
          <cell r="F199" t="str">
            <v>E07000065</v>
          </cell>
          <cell r="G199" t="str">
            <v>Wealden</v>
          </cell>
          <cell r="H199" t="str">
            <v>E05011640</v>
          </cell>
          <cell r="I199" t="str">
            <v>Hailsham East</v>
          </cell>
        </row>
        <row r="200">
          <cell r="A200" t="str">
            <v>CV3 2QZ</v>
          </cell>
          <cell r="B200">
            <v>52.393745000000003</v>
          </cell>
          <cell r="C200">
            <v>-1.459517</v>
          </cell>
          <cell r="D200" t="str">
            <v>E12000005</v>
          </cell>
          <cell r="E200" t="str">
            <v>West Midlands</v>
          </cell>
          <cell r="F200" t="str">
            <v>E08000026</v>
          </cell>
          <cell r="G200" t="str">
            <v>Coventry</v>
          </cell>
          <cell r="H200" t="str">
            <v>E05001219</v>
          </cell>
          <cell r="I200" t="str">
            <v>Binley and Willenhall</v>
          </cell>
        </row>
        <row r="201">
          <cell r="A201" t="str">
            <v>B66 3BA</v>
          </cell>
          <cell r="B201">
            <v>52.49391</v>
          </cell>
          <cell r="C201">
            <v>-1.9683630000000001</v>
          </cell>
          <cell r="D201" t="str">
            <v>E12000005</v>
          </cell>
          <cell r="E201" t="str">
            <v>West Midlands</v>
          </cell>
          <cell r="F201" t="str">
            <v>E08000028</v>
          </cell>
          <cell r="G201" t="str">
            <v>Sandwell</v>
          </cell>
          <cell r="H201" t="str">
            <v>E05001278</v>
          </cell>
          <cell r="I201" t="str">
            <v>Soho and Victoria</v>
          </cell>
        </row>
        <row r="202">
          <cell r="A202" t="str">
            <v>EX2 4AD</v>
          </cell>
          <cell r="B202">
            <v>50.718881000000003</v>
          </cell>
          <cell r="C202">
            <v>-3.5327869999999999</v>
          </cell>
          <cell r="D202" t="str">
            <v>E12000009</v>
          </cell>
          <cell r="E202" t="str">
            <v>South West</v>
          </cell>
          <cell r="F202" t="str">
            <v>E07000041</v>
          </cell>
          <cell r="G202" t="str">
            <v>Exeter</v>
          </cell>
          <cell r="H202" t="str">
            <v>E05011020</v>
          </cell>
          <cell r="I202" t="str">
            <v>St David's</v>
          </cell>
        </row>
        <row r="203">
          <cell r="A203" t="str">
            <v>LE19 4DX</v>
          </cell>
          <cell r="B203">
            <v>52.610469999999999</v>
          </cell>
          <cell r="C203">
            <v>-1.220852</v>
          </cell>
          <cell r="D203" t="str">
            <v>E12000004</v>
          </cell>
          <cell r="E203" t="str">
            <v>East Midlands</v>
          </cell>
          <cell r="F203" t="str">
            <v>E07000129</v>
          </cell>
          <cell r="G203" t="str">
            <v>Blaby</v>
          </cell>
          <cell r="H203" t="str">
            <v>E05015273</v>
          </cell>
          <cell r="I203" t="str">
            <v>Leicester Forest &amp; Lubbesthorpe</v>
          </cell>
        </row>
        <row r="204">
          <cell r="A204" t="str">
            <v>TQ1 3ST</v>
          </cell>
          <cell r="B204">
            <v>50.477269</v>
          </cell>
          <cell r="C204">
            <v>-3.5129630000000001</v>
          </cell>
          <cell r="D204" t="str">
            <v>E12000009</v>
          </cell>
          <cell r="E204" t="str">
            <v>South West</v>
          </cell>
          <cell r="F204" t="str">
            <v>E06000027</v>
          </cell>
          <cell r="G204" t="str">
            <v>Torbay</v>
          </cell>
          <cell r="H204" t="str">
            <v>E05012265</v>
          </cell>
          <cell r="I204" t="str">
            <v>St Marychurch</v>
          </cell>
        </row>
        <row r="205">
          <cell r="A205" t="str">
            <v>SO31 7PR</v>
          </cell>
          <cell r="B205">
            <v>50.883487000000002</v>
          </cell>
          <cell r="C205">
            <v>-1.298727</v>
          </cell>
          <cell r="D205" t="str">
            <v>E12000008</v>
          </cell>
          <cell r="E205" t="str">
            <v>South East</v>
          </cell>
          <cell r="F205" t="str">
            <v>E07000087</v>
          </cell>
          <cell r="G205" t="str">
            <v>Fareham</v>
          </cell>
          <cell r="H205" t="str">
            <v>E05004526</v>
          </cell>
          <cell r="I205" t="str">
            <v>Sarisbury</v>
          </cell>
        </row>
        <row r="206">
          <cell r="A206" t="str">
            <v>LU6 1HF</v>
          </cell>
          <cell r="B206">
            <v>51.887318</v>
          </cell>
          <cell r="C206">
            <v>-0.52517400000000003</v>
          </cell>
          <cell r="D206" t="str">
            <v>E12000006</v>
          </cell>
          <cell r="E206" t="str">
            <v>East of England</v>
          </cell>
          <cell r="F206" t="str">
            <v>E06000056</v>
          </cell>
          <cell r="G206" t="str">
            <v>Central Bedfordshire</v>
          </cell>
          <cell r="H206" t="str">
            <v>E05014403</v>
          </cell>
          <cell r="I206" t="str">
            <v>Dunstable Central</v>
          </cell>
        </row>
        <row r="207">
          <cell r="A207" t="str">
            <v>BH16 5DJ</v>
          </cell>
          <cell r="B207">
            <v>50.726458000000001</v>
          </cell>
          <cell r="C207">
            <v>-2.0198529999999999</v>
          </cell>
          <cell r="D207" t="str">
            <v>E12000009</v>
          </cell>
          <cell r="E207" t="str">
            <v>South West</v>
          </cell>
          <cell r="F207" t="str">
            <v>E06000058</v>
          </cell>
          <cell r="G207" t="str">
            <v>Bournemouth, Christchurch and Poole</v>
          </cell>
          <cell r="H207" t="str">
            <v>E05012663</v>
          </cell>
          <cell r="I207" t="str">
            <v>Hamworthy</v>
          </cell>
        </row>
        <row r="208">
          <cell r="A208" t="str">
            <v>SP3 4DB</v>
          </cell>
          <cell r="B208">
            <v>51.196891000000001</v>
          </cell>
          <cell r="C208">
            <v>-1.9022509999999999</v>
          </cell>
          <cell r="D208" t="str">
            <v>E12000009</v>
          </cell>
          <cell r="E208" t="str">
            <v>South West</v>
          </cell>
          <cell r="F208" t="str">
            <v>E06000054</v>
          </cell>
          <cell r="G208" t="str">
            <v>Wiltshire</v>
          </cell>
          <cell r="H208" t="str">
            <v>E05013475</v>
          </cell>
          <cell r="I208" t="str">
            <v>Till Valley</v>
          </cell>
        </row>
        <row r="209">
          <cell r="A209" t="str">
            <v>SN1 3PA</v>
          </cell>
          <cell r="B209">
            <v>51.554026</v>
          </cell>
          <cell r="C209">
            <v>-1.781498</v>
          </cell>
          <cell r="D209" t="str">
            <v>E12000009</v>
          </cell>
          <cell r="E209" t="str">
            <v>South West</v>
          </cell>
          <cell r="F209" t="str">
            <v>E06000030</v>
          </cell>
          <cell r="G209" t="str">
            <v>Swindon</v>
          </cell>
          <cell r="H209" t="str">
            <v>E05008957</v>
          </cell>
          <cell r="I209" t="str">
            <v>Eastcott</v>
          </cell>
        </row>
        <row r="210">
          <cell r="A210" t="str">
            <v>RG22 4NL</v>
          </cell>
          <cell r="B210">
            <v>51.243586000000001</v>
          </cell>
          <cell r="C210">
            <v>-1.1230249999999999</v>
          </cell>
          <cell r="D210" t="str">
            <v>E12000008</v>
          </cell>
          <cell r="E210" t="str">
            <v>South East</v>
          </cell>
          <cell r="F210" t="str">
            <v>E07000084</v>
          </cell>
          <cell r="G210" t="str">
            <v>Basingstoke and Deane</v>
          </cell>
          <cell r="H210" t="str">
            <v>E05013080</v>
          </cell>
          <cell r="I210" t="str">
            <v>Brighton Hill</v>
          </cell>
        </row>
        <row r="211">
          <cell r="A211" t="str">
            <v>TA12 6FX</v>
          </cell>
          <cell r="B211">
            <v>50.975760000000001</v>
          </cell>
          <cell r="C211">
            <v>-2.77075</v>
          </cell>
          <cell r="D211" t="str">
            <v>E12000009</v>
          </cell>
          <cell r="E211" t="str">
            <v>South West</v>
          </cell>
          <cell r="F211" t="str">
            <v>E06000066</v>
          </cell>
          <cell r="G211" t="str">
            <v>Somerset</v>
          </cell>
          <cell r="H211" t="str">
            <v>E05014369</v>
          </cell>
          <cell r="I211" t="str">
            <v>Martock</v>
          </cell>
        </row>
        <row r="212">
          <cell r="A212" t="str">
            <v>LE5 1GG</v>
          </cell>
          <cell r="B212">
            <v>52.656196000000001</v>
          </cell>
          <cell r="C212">
            <v>-1.052244</v>
          </cell>
          <cell r="D212" t="str">
            <v>E12000004</v>
          </cell>
          <cell r="E212" t="str">
            <v>East Midlands</v>
          </cell>
          <cell r="F212" t="str">
            <v>E07000130</v>
          </cell>
          <cell r="G212" t="str">
            <v>Charnwood</v>
          </cell>
          <cell r="H212" t="str">
            <v>E05014685</v>
          </cell>
          <cell r="I212" t="str">
            <v>South Charnwood</v>
          </cell>
        </row>
        <row r="213">
          <cell r="A213" t="str">
            <v>MK3 6DF</v>
          </cell>
          <cell r="B213">
            <v>51.995196</v>
          </cell>
          <cell r="C213">
            <v>-0.739514</v>
          </cell>
          <cell r="D213" t="str">
            <v>E12000008</v>
          </cell>
          <cell r="E213" t="str">
            <v>South East</v>
          </cell>
          <cell r="F213" t="str">
            <v>E06000042</v>
          </cell>
          <cell r="G213" t="str">
            <v>Milton Keynes</v>
          </cell>
          <cell r="H213" t="str">
            <v>E05009407</v>
          </cell>
          <cell r="I213" t="str">
            <v>Bletchley Park</v>
          </cell>
        </row>
        <row r="214">
          <cell r="A214" t="str">
            <v>SO15 3DR</v>
          </cell>
          <cell r="B214">
            <v>50.914436000000002</v>
          </cell>
          <cell r="C214">
            <v>-1.424831</v>
          </cell>
          <cell r="D214" t="str">
            <v>E12000008</v>
          </cell>
          <cell r="E214" t="str">
            <v>South East</v>
          </cell>
          <cell r="F214" t="str">
            <v>E06000045</v>
          </cell>
          <cell r="G214" t="str">
            <v>Southampton</v>
          </cell>
          <cell r="H214" t="str">
            <v>E05015496</v>
          </cell>
          <cell r="I214" t="str">
            <v>Freemantle</v>
          </cell>
        </row>
        <row r="215">
          <cell r="A215" t="str">
            <v>NG11 6BA</v>
          </cell>
          <cell r="B215">
            <v>52.892268000000001</v>
          </cell>
          <cell r="C215">
            <v>-1.1619470000000001</v>
          </cell>
          <cell r="D215" t="str">
            <v>E12000004</v>
          </cell>
          <cell r="E215" t="str">
            <v>East Midlands</v>
          </cell>
          <cell r="F215" t="str">
            <v>E07000176</v>
          </cell>
          <cell r="G215" t="str">
            <v>Rushcliffe</v>
          </cell>
          <cell r="H215" t="str">
            <v>E05014985</v>
          </cell>
          <cell r="I215" t="str">
            <v>Ruddington</v>
          </cell>
        </row>
        <row r="216">
          <cell r="A216" t="str">
            <v>DY3 3XP</v>
          </cell>
          <cell r="B216">
            <v>52.547490000000003</v>
          </cell>
          <cell r="C216">
            <v>-2.1311960000000001</v>
          </cell>
          <cell r="D216" t="str">
            <v>E12000005</v>
          </cell>
          <cell r="E216" t="str">
            <v>West Midlands</v>
          </cell>
          <cell r="F216" t="str">
            <v>E08000027</v>
          </cell>
          <cell r="G216" t="str">
            <v>Dudley</v>
          </cell>
          <cell r="H216" t="str">
            <v>E05001256</v>
          </cell>
          <cell r="I216" t="str">
            <v>Sedgley</v>
          </cell>
        </row>
        <row r="217">
          <cell r="A217" t="str">
            <v>BN12 6ES</v>
          </cell>
          <cell r="B217">
            <v>50.819997000000001</v>
          </cell>
          <cell r="C217">
            <v>-0.41261999999999999</v>
          </cell>
          <cell r="D217" t="str">
            <v>E12000008</v>
          </cell>
          <cell r="E217" t="str">
            <v>South East</v>
          </cell>
          <cell r="F217" t="str">
            <v>E07000229</v>
          </cell>
          <cell r="G217" t="str">
            <v>Worthing</v>
          </cell>
          <cell r="H217" t="str">
            <v>E05007695</v>
          </cell>
          <cell r="I217" t="str">
            <v>Castle</v>
          </cell>
        </row>
        <row r="218">
          <cell r="A218" t="str">
            <v>BH4 9DT</v>
          </cell>
          <cell r="B218">
            <v>50.722160000000002</v>
          </cell>
          <cell r="C218">
            <v>-1.8962639999999999</v>
          </cell>
          <cell r="D218" t="str">
            <v>E12000009</v>
          </cell>
          <cell r="E218" t="str">
            <v>South West</v>
          </cell>
          <cell r="F218" t="str">
            <v>E06000058</v>
          </cell>
          <cell r="G218" t="str">
            <v>Bournemouth, Christchurch and Poole</v>
          </cell>
          <cell r="H218" t="str">
            <v>E05012680</v>
          </cell>
          <cell r="I218" t="str">
            <v>Westbourne &amp; West Cliff</v>
          </cell>
        </row>
        <row r="219">
          <cell r="A219" t="str">
            <v>OX7 5TZ</v>
          </cell>
          <cell r="B219">
            <v>51.933942000000002</v>
          </cell>
          <cell r="C219">
            <v>-1.546856</v>
          </cell>
          <cell r="D219" t="str">
            <v>E12000008</v>
          </cell>
          <cell r="E219" t="str">
            <v>South East</v>
          </cell>
          <cell r="F219" t="str">
            <v>E07000181</v>
          </cell>
          <cell r="G219" t="str">
            <v>West Oxfordshire</v>
          </cell>
          <cell r="H219" t="str">
            <v>E05006637</v>
          </cell>
          <cell r="I219" t="str">
            <v>Chipping Norton</v>
          </cell>
        </row>
        <row r="220">
          <cell r="A220" t="str">
            <v>HX2 0JD</v>
          </cell>
          <cell r="B220">
            <v>53.73169</v>
          </cell>
          <cell r="C220">
            <v>-1.895343</v>
          </cell>
          <cell r="D220" t="str">
            <v>E12000003</v>
          </cell>
          <cell r="E220" t="str">
            <v>Yorkshire and The Humber</v>
          </cell>
          <cell r="F220" t="str">
            <v>E08000033</v>
          </cell>
          <cell r="G220" t="str">
            <v>Calderdale</v>
          </cell>
          <cell r="H220" t="str">
            <v>E05001387</v>
          </cell>
          <cell r="I220" t="str">
            <v>Warley</v>
          </cell>
        </row>
        <row r="221">
          <cell r="A221" t="str">
            <v>SN16 9GW</v>
          </cell>
          <cell r="B221">
            <v>51.596587999999997</v>
          </cell>
          <cell r="C221">
            <v>-2.1019899999999998</v>
          </cell>
          <cell r="D221" t="str">
            <v>E12000009</v>
          </cell>
          <cell r="E221" t="str">
            <v>South West</v>
          </cell>
          <cell r="F221" t="str">
            <v>E06000054</v>
          </cell>
          <cell r="G221" t="str">
            <v>Wiltshire</v>
          </cell>
          <cell r="H221" t="str">
            <v>E05013442</v>
          </cell>
          <cell r="I221" t="str">
            <v>Malmesbury</v>
          </cell>
        </row>
        <row r="222">
          <cell r="A222" t="str">
            <v>BH20 4RN</v>
          </cell>
          <cell r="B222">
            <v>50.686841000000001</v>
          </cell>
          <cell r="C222">
            <v>-2.1175809999999999</v>
          </cell>
          <cell r="D222" t="str">
            <v>E12000009</v>
          </cell>
          <cell r="E222" t="str">
            <v>South West</v>
          </cell>
          <cell r="F222" t="str">
            <v>E06000059</v>
          </cell>
          <cell r="G222" t="str">
            <v>Dorset</v>
          </cell>
          <cell r="H222" t="str">
            <v>E05012725</v>
          </cell>
          <cell r="I222" t="str">
            <v>Wareham</v>
          </cell>
        </row>
        <row r="223">
          <cell r="A223" t="str">
            <v>BH4 8DR</v>
          </cell>
          <cell r="B223">
            <v>50.719062999999998</v>
          </cell>
          <cell r="C223">
            <v>-1.894463</v>
          </cell>
          <cell r="D223" t="str">
            <v>E12000009</v>
          </cell>
          <cell r="E223" t="str">
            <v>South West</v>
          </cell>
          <cell r="F223" t="str">
            <v>E06000058</v>
          </cell>
          <cell r="G223" t="str">
            <v>Bournemouth, Christchurch and Poole</v>
          </cell>
          <cell r="H223" t="str">
            <v>E05012680</v>
          </cell>
          <cell r="I223" t="str">
            <v>Westbourne &amp; West Cliff</v>
          </cell>
        </row>
        <row r="224">
          <cell r="A224" t="str">
            <v>MK40 4WH</v>
          </cell>
          <cell r="B224">
            <v>52.126576999999997</v>
          </cell>
          <cell r="C224">
            <v>-0.51038300000000003</v>
          </cell>
          <cell r="D224" t="str">
            <v>E12000006</v>
          </cell>
          <cell r="E224" t="str">
            <v>East of England</v>
          </cell>
          <cell r="F224" t="str">
            <v>E06000055</v>
          </cell>
          <cell r="G224" t="str">
            <v>Bedford</v>
          </cell>
          <cell r="H224" t="str">
            <v>E05014500</v>
          </cell>
          <cell r="I224" t="str">
            <v>Great Denham</v>
          </cell>
        </row>
        <row r="225">
          <cell r="A225" t="str">
            <v>MK4 4NQ</v>
          </cell>
          <cell r="B225">
            <v>51.996983999999998</v>
          </cell>
          <cell r="C225">
            <v>-0.79954199999999997</v>
          </cell>
          <cell r="D225" t="str">
            <v>E12000008</v>
          </cell>
          <cell r="E225" t="str">
            <v>South East</v>
          </cell>
          <cell r="F225" t="str">
            <v>E06000042</v>
          </cell>
          <cell r="G225" t="str">
            <v>Milton Keynes</v>
          </cell>
          <cell r="H225" t="str">
            <v>E05009422</v>
          </cell>
          <cell r="I225" t="str">
            <v>Tattenhoe</v>
          </cell>
        </row>
        <row r="226">
          <cell r="A226" t="str">
            <v>MK8 1EJ</v>
          </cell>
          <cell r="B226">
            <v>52.030816999999999</v>
          </cell>
          <cell r="C226">
            <v>-0.81098499999999996</v>
          </cell>
          <cell r="D226" t="str">
            <v>E12000008</v>
          </cell>
          <cell r="E226" t="str">
            <v>South East</v>
          </cell>
          <cell r="F226" t="str">
            <v>E06000042</v>
          </cell>
          <cell r="G226" t="str">
            <v>Milton Keynes</v>
          </cell>
          <cell r="H226" t="str">
            <v>E05009421</v>
          </cell>
          <cell r="I226" t="str">
            <v>Stony Stratford</v>
          </cell>
        </row>
        <row r="227">
          <cell r="A227" t="str">
            <v>OX16 2DP</v>
          </cell>
          <cell r="B227">
            <v>52.085562000000003</v>
          </cell>
          <cell r="C227">
            <v>-1.3309200000000001</v>
          </cell>
          <cell r="D227" t="str">
            <v>E12000008</v>
          </cell>
          <cell r="E227" t="str">
            <v>South East</v>
          </cell>
          <cell r="F227" t="str">
            <v>E07000177</v>
          </cell>
          <cell r="G227" t="str">
            <v>Cherwell</v>
          </cell>
          <cell r="H227" t="str">
            <v>E05010923</v>
          </cell>
          <cell r="I227" t="str">
            <v>Banbury Hardwick</v>
          </cell>
        </row>
        <row r="228">
          <cell r="A228" t="str">
            <v>MK41 6AJ</v>
          </cell>
          <cell r="B228">
            <v>52.163442000000003</v>
          </cell>
          <cell r="C228">
            <v>-0.50221400000000005</v>
          </cell>
          <cell r="D228" t="str">
            <v>E12000006</v>
          </cell>
          <cell r="E228" t="str">
            <v>East of England</v>
          </cell>
          <cell r="F228" t="str">
            <v>E06000055</v>
          </cell>
          <cell r="G228" t="str">
            <v>Bedford</v>
          </cell>
          <cell r="H228" t="str">
            <v>E05014496</v>
          </cell>
          <cell r="I228" t="str">
            <v>Clapham &amp; Oakley</v>
          </cell>
        </row>
        <row r="229">
          <cell r="A229" t="str">
            <v>WR15 8TN</v>
          </cell>
          <cell r="B229">
            <v>52.305737999999998</v>
          </cell>
          <cell r="C229">
            <v>-2.6008300000000002</v>
          </cell>
          <cell r="D229" t="str">
            <v>E12000005</v>
          </cell>
          <cell r="E229" t="str">
            <v>West Midlands</v>
          </cell>
          <cell r="F229" t="str">
            <v>E07000235</v>
          </cell>
          <cell r="G229" t="str">
            <v>Malvern Hills</v>
          </cell>
          <cell r="H229" t="str">
            <v>E05015394</v>
          </cell>
          <cell r="I229" t="str">
            <v>Tenbury</v>
          </cell>
        </row>
        <row r="230">
          <cell r="A230" t="str">
            <v>BS30 6UN</v>
          </cell>
          <cell r="B230">
            <v>51.431663</v>
          </cell>
          <cell r="C230">
            <v>-2.477652</v>
          </cell>
          <cell r="D230" t="str">
            <v>E12000009</v>
          </cell>
          <cell r="E230" t="str">
            <v>South West</v>
          </cell>
          <cell r="F230" t="str">
            <v>E06000025</v>
          </cell>
          <cell r="G230" t="str">
            <v>South Gloucestershire</v>
          </cell>
          <cell r="H230" t="str">
            <v>E05012118</v>
          </cell>
          <cell r="I230" t="str">
            <v>Longwell Green</v>
          </cell>
        </row>
        <row r="231">
          <cell r="A231" t="str">
            <v>LE5 1GG</v>
          </cell>
          <cell r="B231">
            <v>52.656196000000001</v>
          </cell>
          <cell r="C231">
            <v>-1.052244</v>
          </cell>
          <cell r="D231" t="str">
            <v>E12000004</v>
          </cell>
          <cell r="E231" t="str">
            <v>East Midlands</v>
          </cell>
          <cell r="F231" t="str">
            <v>E07000130</v>
          </cell>
          <cell r="G231" t="str">
            <v>Charnwood</v>
          </cell>
          <cell r="H231" t="str">
            <v>E05014685</v>
          </cell>
          <cell r="I231" t="str">
            <v>South Charnwood</v>
          </cell>
        </row>
        <row r="232">
          <cell r="A232" t="str">
            <v>BN21 1LX</v>
          </cell>
          <cell r="B232">
            <v>50.775644999999997</v>
          </cell>
          <cell r="C232">
            <v>0.26743800000000001</v>
          </cell>
          <cell r="D232" t="str">
            <v>E12000008</v>
          </cell>
          <cell r="E232" t="str">
            <v>South East</v>
          </cell>
          <cell r="F232" t="str">
            <v>E07000061</v>
          </cell>
          <cell r="G232" t="str">
            <v>Eastbourne</v>
          </cell>
          <cell r="H232" t="str">
            <v>E05011582</v>
          </cell>
          <cell r="I232" t="str">
            <v>Upperton</v>
          </cell>
        </row>
        <row r="233">
          <cell r="A233" t="str">
            <v>GL15 6AP</v>
          </cell>
          <cell r="B233">
            <v>51.746116000000001</v>
          </cell>
          <cell r="C233">
            <v>-2.5710709999999999</v>
          </cell>
          <cell r="D233" t="str">
            <v>E12000009</v>
          </cell>
          <cell r="E233" t="str">
            <v>South West</v>
          </cell>
          <cell r="F233" t="str">
            <v>E07000080</v>
          </cell>
          <cell r="G233" t="str">
            <v>Forest of Dean</v>
          </cell>
          <cell r="H233" t="str">
            <v>E05012157</v>
          </cell>
          <cell r="I233" t="str">
            <v>Bream</v>
          </cell>
        </row>
        <row r="234">
          <cell r="A234" t="str">
            <v>BA9 9FP</v>
          </cell>
          <cell r="B234">
            <v>51.055512999999998</v>
          </cell>
          <cell r="C234">
            <v>-2.3985500000000002</v>
          </cell>
          <cell r="D234" t="str">
            <v>E12000009</v>
          </cell>
          <cell r="E234" t="str">
            <v>South West</v>
          </cell>
          <cell r="F234" t="str">
            <v>E06000066</v>
          </cell>
          <cell r="G234" t="str">
            <v>Somerset</v>
          </cell>
          <cell r="H234" t="str">
            <v>E05014389</v>
          </cell>
          <cell r="I234" t="str">
            <v>Wincanton &amp; Bruton</v>
          </cell>
        </row>
        <row r="235">
          <cell r="A235" t="str">
            <v>WR15 8BU</v>
          </cell>
          <cell r="B235">
            <v>52.305863000000002</v>
          </cell>
          <cell r="C235">
            <v>-2.594646</v>
          </cell>
          <cell r="D235" t="str">
            <v>E12000005</v>
          </cell>
          <cell r="E235" t="str">
            <v>West Midlands</v>
          </cell>
          <cell r="F235" t="str">
            <v>E07000235</v>
          </cell>
          <cell r="G235" t="str">
            <v>Malvern Hills</v>
          </cell>
          <cell r="H235" t="str">
            <v>E05015394</v>
          </cell>
          <cell r="I235" t="str">
            <v>Tenbury</v>
          </cell>
        </row>
        <row r="236">
          <cell r="A236" t="str">
            <v>SP4 7NN</v>
          </cell>
          <cell r="B236">
            <v>51.171591999999997</v>
          </cell>
          <cell r="C236">
            <v>-1.772322</v>
          </cell>
          <cell r="D236" t="str">
            <v>E12000009</v>
          </cell>
          <cell r="E236" t="str">
            <v>South West</v>
          </cell>
          <cell r="F236" t="str">
            <v>E06000054</v>
          </cell>
          <cell r="G236" t="str">
            <v>Wiltshire</v>
          </cell>
          <cell r="H236" t="str">
            <v>E05013402</v>
          </cell>
          <cell r="I236" t="str">
            <v>Amesbury West</v>
          </cell>
        </row>
        <row r="237">
          <cell r="A237" t="str">
            <v>SO15 5BA</v>
          </cell>
          <cell r="B237">
            <v>50.913024999999998</v>
          </cell>
          <cell r="C237">
            <v>-1.4160010000000001</v>
          </cell>
          <cell r="D237" t="str">
            <v>E12000008</v>
          </cell>
          <cell r="E237" t="str">
            <v>South East</v>
          </cell>
          <cell r="F237" t="str">
            <v>E06000045</v>
          </cell>
          <cell r="G237" t="str">
            <v>Southampton</v>
          </cell>
          <cell r="H237" t="str">
            <v>E05015490</v>
          </cell>
          <cell r="I237" t="str">
            <v>Banister &amp; Polygon</v>
          </cell>
        </row>
        <row r="238">
          <cell r="A238" t="str">
            <v>BA7 7GE</v>
          </cell>
          <cell r="B238">
            <v>51.094177000000002</v>
          </cell>
          <cell r="C238">
            <v>-2.5250889999999999</v>
          </cell>
          <cell r="D238" t="str">
            <v>E12000009</v>
          </cell>
          <cell r="E238" t="str">
            <v>South West</v>
          </cell>
          <cell r="F238" t="str">
            <v>E06000066</v>
          </cell>
          <cell r="G238" t="str">
            <v>Somerset</v>
          </cell>
          <cell r="H238" t="str">
            <v>E05014350</v>
          </cell>
          <cell r="I238" t="str">
            <v>Castle Cary</v>
          </cell>
        </row>
        <row r="239">
          <cell r="A239" t="str">
            <v>BH15 4DD</v>
          </cell>
          <cell r="B239">
            <v>50.715415999999998</v>
          </cell>
          <cell r="C239">
            <v>-2.0084040000000001</v>
          </cell>
          <cell r="D239" t="str">
            <v>E12000009</v>
          </cell>
          <cell r="E239" t="str">
            <v>South West</v>
          </cell>
          <cell r="F239" t="str">
            <v>E06000058</v>
          </cell>
          <cell r="G239" t="str">
            <v>Bournemouth, Christchurch and Poole</v>
          </cell>
          <cell r="H239" t="str">
            <v>E05012663</v>
          </cell>
          <cell r="I239" t="str">
            <v>Hamworthy</v>
          </cell>
        </row>
        <row r="240">
          <cell r="A240" t="str">
            <v>BH12 2DX</v>
          </cell>
          <cell r="B240">
            <v>50.728873999999998</v>
          </cell>
          <cell r="C240">
            <v>-1.9313359999999999</v>
          </cell>
          <cell r="D240" t="str">
            <v>E12000009</v>
          </cell>
          <cell r="E240" t="str">
            <v>South West</v>
          </cell>
          <cell r="F240" t="str">
            <v>E06000058</v>
          </cell>
          <cell r="G240" t="str">
            <v>Bournemouth, Christchurch and Poole</v>
          </cell>
          <cell r="H240" t="str">
            <v>E05012670</v>
          </cell>
          <cell r="I240" t="str">
            <v>Newtown &amp; Heatherlands</v>
          </cell>
        </row>
        <row r="241">
          <cell r="A241" t="str">
            <v>SO16 9BB</v>
          </cell>
          <cell r="B241">
            <v>50.924013000000002</v>
          </cell>
          <cell r="C241">
            <v>-1.4664999999999999</v>
          </cell>
          <cell r="D241" t="str">
            <v>E12000008</v>
          </cell>
          <cell r="E241" t="str">
            <v>South East</v>
          </cell>
          <cell r="F241" t="str">
            <v>E06000045</v>
          </cell>
          <cell r="G241" t="str">
            <v>Southampton</v>
          </cell>
          <cell r="H241" t="str">
            <v>E05015501</v>
          </cell>
          <cell r="I241" t="str">
            <v>Redbridge</v>
          </cell>
        </row>
        <row r="242">
          <cell r="A242" t="str">
            <v>BA7 7FN</v>
          </cell>
          <cell r="B242">
            <v>51.096147999999999</v>
          </cell>
          <cell r="C242">
            <v>-2.5246110000000002</v>
          </cell>
          <cell r="D242" t="str">
            <v>E12000009</v>
          </cell>
          <cell r="E242" t="str">
            <v>South West</v>
          </cell>
          <cell r="F242" t="str">
            <v>E06000066</v>
          </cell>
          <cell r="G242" t="str">
            <v>Somerset</v>
          </cell>
          <cell r="H242" t="str">
            <v>E05014350</v>
          </cell>
          <cell r="I242" t="str">
            <v>Castle Cary</v>
          </cell>
        </row>
        <row r="243">
          <cell r="A243" t="str">
            <v>HR6 9NW</v>
          </cell>
          <cell r="B243">
            <v>52.251750999999999</v>
          </cell>
          <cell r="C243">
            <v>-2.8903240000000001</v>
          </cell>
          <cell r="D243" t="str">
            <v>E12000005</v>
          </cell>
          <cell r="E243" t="str">
            <v>West Midlands</v>
          </cell>
          <cell r="F243" t="str">
            <v>E06000019</v>
          </cell>
          <cell r="G243" t="str">
            <v>Herefordshire, County of</v>
          </cell>
          <cell r="H243" t="str">
            <v>E05009438</v>
          </cell>
          <cell r="I243" t="str">
            <v>Arrow</v>
          </cell>
        </row>
        <row r="244">
          <cell r="A244" t="str">
            <v>BA21 3SB</v>
          </cell>
          <cell r="B244">
            <v>50.945064000000002</v>
          </cell>
          <cell r="C244">
            <v>-2.6675529999999998</v>
          </cell>
          <cell r="D244" t="str">
            <v>E12000009</v>
          </cell>
          <cell r="E244" t="str">
            <v>South West</v>
          </cell>
          <cell r="F244" t="str">
            <v>E06000066</v>
          </cell>
          <cell r="G244" t="str">
            <v>Somerset</v>
          </cell>
          <cell r="H244" t="str">
            <v>E05014347</v>
          </cell>
          <cell r="I244" t="str">
            <v>Brympton</v>
          </cell>
        </row>
        <row r="245">
          <cell r="A245" t="str">
            <v>BH20 6EF</v>
          </cell>
          <cell r="B245">
            <v>50.674534999999999</v>
          </cell>
          <cell r="C245">
            <v>-2.229012</v>
          </cell>
          <cell r="D245" t="str">
            <v>E12000009</v>
          </cell>
          <cell r="E245" t="str">
            <v>South West</v>
          </cell>
          <cell r="F245" t="str">
            <v>E06000059</v>
          </cell>
          <cell r="G245" t="str">
            <v>Dorset</v>
          </cell>
          <cell r="H245" t="str">
            <v>E05012728</v>
          </cell>
          <cell r="I245" t="str">
            <v>West Purbeck</v>
          </cell>
        </row>
        <row r="246">
          <cell r="A246" t="str">
            <v>SG18 0AS</v>
          </cell>
          <cell r="B246">
            <v>52.088909999999998</v>
          </cell>
          <cell r="C246">
            <v>-0.26709500000000003</v>
          </cell>
          <cell r="D246" t="str">
            <v>E12000006</v>
          </cell>
          <cell r="E246" t="str">
            <v>East of England</v>
          </cell>
          <cell r="F246" t="str">
            <v>E06000056</v>
          </cell>
          <cell r="G246" t="str">
            <v>Central Bedfordshire</v>
          </cell>
          <cell r="H246" t="str">
            <v>E05014399</v>
          </cell>
          <cell r="I246" t="str">
            <v>Biggleswade West</v>
          </cell>
        </row>
        <row r="247">
          <cell r="A247" t="str">
            <v>GU21 7RT</v>
          </cell>
          <cell r="B247">
            <v>51.311425999999997</v>
          </cell>
          <cell r="C247">
            <v>-0.59237600000000001</v>
          </cell>
          <cell r="D247" t="str">
            <v>E12000008</v>
          </cell>
          <cell r="E247" t="str">
            <v>South East</v>
          </cell>
          <cell r="F247" t="str">
            <v>E07000217</v>
          </cell>
          <cell r="G247" t="str">
            <v>Woking</v>
          </cell>
          <cell r="H247" t="str">
            <v>E05010804</v>
          </cell>
          <cell r="I247" t="str">
            <v>St John's</v>
          </cell>
        </row>
        <row r="248">
          <cell r="A248" t="str">
            <v>BN1 6DF</v>
          </cell>
          <cell r="B248">
            <v>50.837335000000003</v>
          </cell>
          <cell r="C248">
            <v>-0.138151</v>
          </cell>
          <cell r="D248" t="str">
            <v>E12000008</v>
          </cell>
          <cell r="E248" t="str">
            <v>South East</v>
          </cell>
          <cell r="F248" t="str">
            <v>E06000043</v>
          </cell>
          <cell r="G248" t="str">
            <v>Brighton and Hove</v>
          </cell>
          <cell r="H248" t="str">
            <v>E05015413</v>
          </cell>
          <cell r="I248" t="str">
            <v>Round Hill</v>
          </cell>
        </row>
        <row r="249">
          <cell r="A249" t="str">
            <v>LE2 4TT</v>
          </cell>
          <cell r="B249">
            <v>52.586534999999998</v>
          </cell>
          <cell r="C249">
            <v>-1.063887</v>
          </cell>
          <cell r="D249" t="str">
            <v>E12000004</v>
          </cell>
          <cell r="E249" t="str">
            <v>East Midlands</v>
          </cell>
          <cell r="F249" t="str">
            <v>E07000135</v>
          </cell>
          <cell r="G249" t="str">
            <v>Oadby and Wigston</v>
          </cell>
          <cell r="H249" t="str">
            <v>E05005531</v>
          </cell>
          <cell r="I249" t="str">
            <v>Oadby Brocks Hill</v>
          </cell>
        </row>
        <row r="250">
          <cell r="A250" t="str">
            <v>MK10 7DX</v>
          </cell>
          <cell r="B250">
            <v>52.043315</v>
          </cell>
          <cell r="C250">
            <v>-0.68176099999999995</v>
          </cell>
          <cell r="D250" t="str">
            <v>E12000008</v>
          </cell>
          <cell r="E250" t="str">
            <v>South East</v>
          </cell>
          <cell r="F250" t="str">
            <v>E06000042</v>
          </cell>
          <cell r="G250" t="str">
            <v>Milton Keynes</v>
          </cell>
          <cell r="H250" t="str">
            <v>E05009410</v>
          </cell>
          <cell r="I250" t="str">
            <v>Broughton</v>
          </cell>
        </row>
        <row r="251">
          <cell r="A251" t="str">
            <v>CV10 9RF</v>
          </cell>
          <cell r="B251">
            <v>52.527341</v>
          </cell>
          <cell r="C251">
            <v>-1.530038</v>
          </cell>
          <cell r="D251" t="str">
            <v>E12000005</v>
          </cell>
          <cell r="E251" t="str">
            <v>West Midlands</v>
          </cell>
          <cell r="F251" t="str">
            <v>E07000219</v>
          </cell>
          <cell r="G251" t="str">
            <v>Nuneaton and Bedworth</v>
          </cell>
          <cell r="H251" t="str">
            <v>E05007482</v>
          </cell>
          <cell r="I251" t="str">
            <v>Galley Common</v>
          </cell>
        </row>
        <row r="252">
          <cell r="A252" t="str">
            <v>BN3 5UD</v>
          </cell>
          <cell r="B252">
            <v>50.834189000000002</v>
          </cell>
          <cell r="C252">
            <v>-0.194359</v>
          </cell>
          <cell r="D252" t="str">
            <v>E12000008</v>
          </cell>
          <cell r="E252" t="str">
            <v>South East</v>
          </cell>
          <cell r="F252" t="str">
            <v>E06000043</v>
          </cell>
          <cell r="G252" t="str">
            <v>Brighton and Hove</v>
          </cell>
          <cell r="H252" t="str">
            <v>E05015419</v>
          </cell>
          <cell r="I252" t="str">
            <v>Wish</v>
          </cell>
        </row>
        <row r="253">
          <cell r="A253" t="str">
            <v>BS23 3ES</v>
          </cell>
          <cell r="B253">
            <v>51.339446000000002</v>
          </cell>
          <cell r="C253">
            <v>-2.9681570000000002</v>
          </cell>
          <cell r="D253" t="str">
            <v>E12000009</v>
          </cell>
          <cell r="E253" t="str">
            <v>South West</v>
          </cell>
          <cell r="F253" t="str">
            <v>E06000024</v>
          </cell>
          <cell r="G253" t="str">
            <v>North Somerset</v>
          </cell>
          <cell r="H253" t="str">
            <v>E05010297</v>
          </cell>
          <cell r="I253" t="str">
            <v>Weston-super-Mare South</v>
          </cell>
        </row>
        <row r="254">
          <cell r="A254" t="str">
            <v>LE11 5XE</v>
          </cell>
          <cell r="B254">
            <v>52.780222999999999</v>
          </cell>
          <cell r="C254">
            <v>-1.232726</v>
          </cell>
          <cell r="D254" t="str">
            <v>E12000004</v>
          </cell>
          <cell r="E254" t="str">
            <v>East Midlands</v>
          </cell>
          <cell r="F254" t="str">
            <v>E07000130</v>
          </cell>
          <cell r="G254" t="str">
            <v>Charnwood</v>
          </cell>
          <cell r="H254" t="str">
            <v>E05014670</v>
          </cell>
          <cell r="I254" t="str">
            <v>Dishley, Hathern &amp; Thorpe Acre</v>
          </cell>
        </row>
        <row r="255">
          <cell r="A255" t="str">
            <v>DY11 6LY</v>
          </cell>
          <cell r="B255">
            <v>52.375718999999997</v>
          </cell>
          <cell r="C255">
            <v>-2.2660399999999998</v>
          </cell>
          <cell r="D255" t="str">
            <v>E12000005</v>
          </cell>
          <cell r="E255" t="str">
            <v>West Midlands</v>
          </cell>
          <cell r="F255" t="str">
            <v>E07000239</v>
          </cell>
          <cell r="G255" t="str">
            <v>Wyre Forest</v>
          </cell>
          <cell r="H255" t="str">
            <v>E05010507</v>
          </cell>
          <cell r="I255" t="str">
            <v>Foley Park &amp; Hoobrook</v>
          </cell>
        </row>
        <row r="256">
          <cell r="A256" t="str">
            <v>LE5 1EW</v>
          </cell>
          <cell r="B256">
            <v>52.656373000000002</v>
          </cell>
          <cell r="C256">
            <v>-1.051782</v>
          </cell>
          <cell r="D256" t="str">
            <v>E12000004</v>
          </cell>
          <cell r="E256" t="str">
            <v>East Midlands</v>
          </cell>
          <cell r="F256" t="str">
            <v>E07000130</v>
          </cell>
          <cell r="G256" t="str">
            <v>Charnwood</v>
          </cell>
          <cell r="H256" t="str">
            <v>E05014685</v>
          </cell>
          <cell r="I256" t="str">
            <v>South Charnwood</v>
          </cell>
        </row>
        <row r="257">
          <cell r="A257" t="str">
            <v>BN3 6GQ</v>
          </cell>
          <cell r="B257">
            <v>50.836241000000001</v>
          </cell>
          <cell r="C257">
            <v>-0.16503699999999999</v>
          </cell>
          <cell r="D257" t="str">
            <v>E12000008</v>
          </cell>
          <cell r="E257" t="str">
            <v>South East</v>
          </cell>
          <cell r="F257" t="str">
            <v>E06000043</v>
          </cell>
          <cell r="G257" t="str">
            <v>Brighton and Hove</v>
          </cell>
          <cell r="H257" t="str">
            <v>E05015401</v>
          </cell>
          <cell r="I257" t="str">
            <v>Goldsmid</v>
          </cell>
        </row>
        <row r="258">
          <cell r="A258" t="str">
            <v>B69 1XE</v>
          </cell>
          <cell r="B258">
            <v>52.505423999999998</v>
          </cell>
          <cell r="C258">
            <v>-2.0603889999999998</v>
          </cell>
          <cell r="D258" t="str">
            <v>E12000005</v>
          </cell>
          <cell r="E258" t="str">
            <v>West Midlands</v>
          </cell>
          <cell r="F258" t="str">
            <v>E08000028</v>
          </cell>
          <cell r="G258" t="str">
            <v>Sandwell</v>
          </cell>
          <cell r="H258" t="str">
            <v>E05001280</v>
          </cell>
          <cell r="I258" t="str">
            <v>Tividale</v>
          </cell>
        </row>
        <row r="259">
          <cell r="A259" t="str">
            <v>CV34 5FX</v>
          </cell>
          <cell r="B259">
            <v>52.290464</v>
          </cell>
          <cell r="C259">
            <v>-1.56135</v>
          </cell>
          <cell r="D259" t="str">
            <v>E12000005</v>
          </cell>
          <cell r="E259" t="str">
            <v>West Midlands</v>
          </cell>
          <cell r="F259" t="str">
            <v>E07000222</v>
          </cell>
          <cell r="G259" t="str">
            <v>Warwick</v>
          </cell>
          <cell r="H259" t="str">
            <v>E05012627</v>
          </cell>
          <cell r="I259" t="str">
            <v>Warwick All Saints &amp; Woodloes</v>
          </cell>
        </row>
        <row r="260">
          <cell r="A260" t="str">
            <v>CB9 0JF</v>
          </cell>
          <cell r="B260">
            <v>52.081670000000003</v>
          </cell>
          <cell r="C260">
            <v>0.44998700000000003</v>
          </cell>
          <cell r="D260" t="str">
            <v>E12000006</v>
          </cell>
          <cell r="E260" t="str">
            <v>East of England</v>
          </cell>
          <cell r="F260" t="str">
            <v>E07000245</v>
          </cell>
          <cell r="G260" t="str">
            <v>West Suffolk</v>
          </cell>
          <cell r="H260" t="str">
            <v>E05012775</v>
          </cell>
          <cell r="I260" t="str">
            <v>Haverhill East</v>
          </cell>
        </row>
        <row r="261">
          <cell r="A261" t="str">
            <v>SN3 2GX</v>
          </cell>
          <cell r="B261">
            <v>51.555881999999997</v>
          </cell>
          <cell r="C261">
            <v>-1.756146</v>
          </cell>
          <cell r="D261" t="str">
            <v>E12000009</v>
          </cell>
          <cell r="E261" t="str">
            <v>South West</v>
          </cell>
          <cell r="F261" t="str">
            <v>E06000030</v>
          </cell>
          <cell r="G261" t="str">
            <v>Swindon</v>
          </cell>
          <cell r="H261" t="str">
            <v>E05008971</v>
          </cell>
          <cell r="I261" t="str">
            <v>Walcot and Park North</v>
          </cell>
        </row>
        <row r="262">
          <cell r="A262" t="str">
            <v>RG22 4LL</v>
          </cell>
          <cell r="B262">
            <v>51.243067000000003</v>
          </cell>
          <cell r="C262">
            <v>-1.1211549999999999</v>
          </cell>
          <cell r="D262" t="str">
            <v>E12000008</v>
          </cell>
          <cell r="E262" t="str">
            <v>South East</v>
          </cell>
          <cell r="F262" t="str">
            <v>E07000084</v>
          </cell>
          <cell r="G262" t="str">
            <v>Basingstoke and Deane</v>
          </cell>
          <cell r="H262" t="str">
            <v>E05013080</v>
          </cell>
          <cell r="I262" t="str">
            <v>Brighton Hill</v>
          </cell>
        </row>
        <row r="263">
          <cell r="A263" t="str">
            <v>WV10 7AG</v>
          </cell>
          <cell r="B263">
            <v>52.647455999999998</v>
          </cell>
          <cell r="C263">
            <v>-2.0830899999999999</v>
          </cell>
          <cell r="D263" t="str">
            <v>E12000005</v>
          </cell>
          <cell r="E263" t="str">
            <v>West Midlands</v>
          </cell>
          <cell r="F263" t="str">
            <v>E07000196</v>
          </cell>
          <cell r="G263" t="str">
            <v>South Staffordshire</v>
          </cell>
          <cell r="H263" t="str">
            <v>E05015059</v>
          </cell>
          <cell r="I263" t="str">
            <v>Featherstone, Sharehill &amp; Saredon</v>
          </cell>
        </row>
        <row r="264">
          <cell r="A264" t="str">
            <v>RH14 0GA</v>
          </cell>
          <cell r="B264">
            <v>51.077841999999997</v>
          </cell>
          <cell r="C264">
            <v>-0.52034899999999995</v>
          </cell>
          <cell r="D264" t="str">
            <v>E12000008</v>
          </cell>
          <cell r="E264" t="str">
            <v>South East</v>
          </cell>
          <cell r="F264" t="str">
            <v>E07000225</v>
          </cell>
          <cell r="G264" t="str">
            <v>Chichester</v>
          </cell>
          <cell r="H264" t="str">
            <v>E05011678</v>
          </cell>
          <cell r="I264" t="str">
            <v>Loxwood</v>
          </cell>
        </row>
        <row r="265">
          <cell r="A265" t="str">
            <v>SG5 3NX</v>
          </cell>
          <cell r="B265">
            <v>51.996295000000003</v>
          </cell>
          <cell r="C265">
            <v>-0.36507800000000001</v>
          </cell>
          <cell r="D265" t="str">
            <v>E12000006</v>
          </cell>
          <cell r="E265" t="str">
            <v>East of England</v>
          </cell>
          <cell r="F265" t="str">
            <v>E06000056</v>
          </cell>
          <cell r="G265" t="str">
            <v>Central Bedfordshire</v>
          </cell>
          <cell r="H265" t="str">
            <v>E05014417</v>
          </cell>
          <cell r="I265" t="str">
            <v>Meppershall &amp; Shillington</v>
          </cell>
        </row>
        <row r="266">
          <cell r="A266" t="str">
            <v>BH4 9DT</v>
          </cell>
          <cell r="B266">
            <v>50.722160000000002</v>
          </cell>
          <cell r="C266">
            <v>-1.8962639999999999</v>
          </cell>
          <cell r="D266" t="str">
            <v>E12000009</v>
          </cell>
          <cell r="E266" t="str">
            <v>South West</v>
          </cell>
          <cell r="F266" t="str">
            <v>E06000058</v>
          </cell>
          <cell r="G266" t="str">
            <v>Bournemouth, Christchurch and Poole</v>
          </cell>
          <cell r="H266" t="str">
            <v>E05012680</v>
          </cell>
          <cell r="I266" t="str">
            <v>Westbourne &amp; West Cliff</v>
          </cell>
        </row>
        <row r="267">
          <cell r="A267" t="str">
            <v>MK40 4PS</v>
          </cell>
          <cell r="B267">
            <v>52.132632999999998</v>
          </cell>
          <cell r="C267">
            <v>-0.48958000000000002</v>
          </cell>
          <cell r="D267" t="str">
            <v>E12000006</v>
          </cell>
          <cell r="E267" t="str">
            <v>East of England</v>
          </cell>
          <cell r="F267" t="str">
            <v>E06000055</v>
          </cell>
          <cell r="G267" t="str">
            <v>Bedford</v>
          </cell>
          <cell r="H267" t="str">
            <v>E05014510</v>
          </cell>
          <cell r="I267" t="str">
            <v>Queens Park</v>
          </cell>
        </row>
        <row r="268">
          <cell r="A268" t="str">
            <v>BA20 1FH</v>
          </cell>
          <cell r="B268">
            <v>50.943016999999998</v>
          </cell>
          <cell r="C268">
            <v>-2.636695</v>
          </cell>
          <cell r="D268" t="str">
            <v>E12000009</v>
          </cell>
          <cell r="E268" t="str">
            <v>South West</v>
          </cell>
          <cell r="F268" t="str">
            <v>E06000066</v>
          </cell>
          <cell r="G268" t="str">
            <v>Somerset</v>
          </cell>
          <cell r="H268" t="str">
            <v>E05014392</v>
          </cell>
          <cell r="I268" t="str">
            <v>Yeovil South</v>
          </cell>
        </row>
        <row r="269">
          <cell r="A269" t="str">
            <v>LE8 0UZ</v>
          </cell>
          <cell r="B269">
            <v>52.540646000000002</v>
          </cell>
          <cell r="C269">
            <v>-1.007312</v>
          </cell>
          <cell r="D269" t="str">
            <v>E12000004</v>
          </cell>
          <cell r="E269" t="str">
            <v>East Midlands</v>
          </cell>
          <cell r="F269" t="str">
            <v>E07000131</v>
          </cell>
          <cell r="G269" t="str">
            <v>Harborough</v>
          </cell>
          <cell r="H269" t="str">
            <v>E05011971</v>
          </cell>
          <cell r="I269" t="str">
            <v>Kibworths</v>
          </cell>
        </row>
        <row r="270">
          <cell r="A270" t="str">
            <v>OX16 2DA</v>
          </cell>
          <cell r="B270">
            <v>52.084491999999997</v>
          </cell>
          <cell r="C270">
            <v>-1.334176</v>
          </cell>
          <cell r="D270" t="str">
            <v>E12000008</v>
          </cell>
          <cell r="E270" t="str">
            <v>South East</v>
          </cell>
          <cell r="F270" t="str">
            <v>E07000177</v>
          </cell>
          <cell r="G270" t="str">
            <v>Cherwell</v>
          </cell>
          <cell r="H270" t="str">
            <v>E05010923</v>
          </cell>
          <cell r="I270" t="str">
            <v>Banbury Hardwick</v>
          </cell>
        </row>
        <row r="271">
          <cell r="A271" t="str">
            <v>GU12 4PB</v>
          </cell>
          <cell r="B271">
            <v>51.244542000000003</v>
          </cell>
          <cell r="C271">
            <v>-0.75180100000000005</v>
          </cell>
          <cell r="D271" t="str">
            <v>E12000008</v>
          </cell>
          <cell r="E271" t="str">
            <v>South East</v>
          </cell>
          <cell r="F271" t="str">
            <v>E07000092</v>
          </cell>
          <cell r="G271" t="str">
            <v>Rushmoor</v>
          </cell>
          <cell r="H271" t="str">
            <v>E05008989</v>
          </cell>
          <cell r="I271" t="str">
            <v>Aldershot Park</v>
          </cell>
        </row>
        <row r="272">
          <cell r="A272" t="str">
            <v>DY2 7JB</v>
          </cell>
          <cell r="B272">
            <v>52.505476999999999</v>
          </cell>
          <cell r="C272">
            <v>-2.072524</v>
          </cell>
          <cell r="D272" t="str">
            <v>E12000005</v>
          </cell>
          <cell r="E272" t="str">
            <v>West Midlands</v>
          </cell>
          <cell r="F272" t="str">
            <v>E08000027</v>
          </cell>
          <cell r="G272" t="str">
            <v>Dudley</v>
          </cell>
          <cell r="H272" t="str">
            <v>E05001255</v>
          </cell>
          <cell r="I272" t="str">
            <v>St Thomas's</v>
          </cell>
        </row>
        <row r="273">
          <cell r="A273" t="str">
            <v>LE9 7RS</v>
          </cell>
          <cell r="B273">
            <v>52.578060999999998</v>
          </cell>
          <cell r="C273">
            <v>-1.324946</v>
          </cell>
          <cell r="D273" t="str">
            <v>E12000004</v>
          </cell>
          <cell r="E273" t="str">
            <v>East Midlands</v>
          </cell>
          <cell r="F273" t="str">
            <v>E07000132</v>
          </cell>
          <cell r="G273" t="str">
            <v>Hinckley and Bosworth</v>
          </cell>
          <cell r="H273" t="str">
            <v>E05005485</v>
          </cell>
          <cell r="I273" t="str">
            <v>Earl Shilton</v>
          </cell>
        </row>
        <row r="274">
          <cell r="A274" t="str">
            <v>MK6 4LH</v>
          </cell>
          <cell r="B274">
            <v>52.017380000000003</v>
          </cell>
          <cell r="C274">
            <v>-0.73721499999999995</v>
          </cell>
          <cell r="D274" t="str">
            <v>E12000008</v>
          </cell>
          <cell r="E274" t="str">
            <v>South East</v>
          </cell>
          <cell r="F274" t="str">
            <v>E06000042</v>
          </cell>
          <cell r="G274" t="str">
            <v>Milton Keynes</v>
          </cell>
          <cell r="H274" t="str">
            <v>E05009424</v>
          </cell>
          <cell r="I274" t="str">
            <v>Woughton &amp; Fishermead</v>
          </cell>
        </row>
        <row r="275">
          <cell r="A275" t="str">
            <v>RH14 0NP</v>
          </cell>
          <cell r="B275">
            <v>51.029553999999997</v>
          </cell>
          <cell r="C275">
            <v>-0.55188800000000005</v>
          </cell>
          <cell r="D275" t="str">
            <v>E12000008</v>
          </cell>
          <cell r="E275" t="str">
            <v>South East</v>
          </cell>
          <cell r="F275" t="str">
            <v>E07000225</v>
          </cell>
          <cell r="G275" t="str">
            <v>Chichester</v>
          </cell>
          <cell r="H275" t="str">
            <v>E05011678</v>
          </cell>
          <cell r="I275" t="str">
            <v>Loxwood</v>
          </cell>
        </row>
        <row r="276">
          <cell r="A276" t="str">
            <v>BN21 1LX</v>
          </cell>
          <cell r="B276">
            <v>50.775644999999997</v>
          </cell>
          <cell r="C276">
            <v>0.26743800000000001</v>
          </cell>
          <cell r="D276" t="str">
            <v>E12000008</v>
          </cell>
          <cell r="E276" t="str">
            <v>South East</v>
          </cell>
          <cell r="F276" t="str">
            <v>E07000061</v>
          </cell>
          <cell r="G276" t="str">
            <v>Eastbourne</v>
          </cell>
          <cell r="H276" t="str">
            <v>E05011582</v>
          </cell>
          <cell r="I276" t="str">
            <v>Upperton</v>
          </cell>
        </row>
        <row r="277">
          <cell r="A277" t="str">
            <v>TQ4 7UJ</v>
          </cell>
          <cell r="B277">
            <v>50.419241999999997</v>
          </cell>
          <cell r="C277">
            <v>-3.5939589999999999</v>
          </cell>
          <cell r="D277" t="str">
            <v>E12000009</v>
          </cell>
          <cell r="E277" t="str">
            <v>South West</v>
          </cell>
          <cell r="F277" t="str">
            <v>E06000027</v>
          </cell>
          <cell r="G277" t="str">
            <v>Torbay</v>
          </cell>
          <cell r="H277" t="str">
            <v>E05012258</v>
          </cell>
          <cell r="I277" t="str">
            <v>Collaton St Mary</v>
          </cell>
        </row>
        <row r="278">
          <cell r="A278" t="str">
            <v>SO40 9LZ</v>
          </cell>
          <cell r="B278">
            <v>50.916446999999998</v>
          </cell>
          <cell r="C278">
            <v>-1.4880100000000001</v>
          </cell>
          <cell r="D278" t="str">
            <v>E12000008</v>
          </cell>
          <cell r="E278" t="str">
            <v>South East</v>
          </cell>
          <cell r="F278" t="str">
            <v>E07000091</v>
          </cell>
          <cell r="G278" t="str">
            <v>New Forest</v>
          </cell>
          <cell r="H278" t="str">
            <v>E05014786</v>
          </cell>
          <cell r="I278" t="str">
            <v>Marchwood &amp; Eling</v>
          </cell>
        </row>
        <row r="279">
          <cell r="A279" t="str">
            <v>DE74 2YH</v>
          </cell>
          <cell r="B279">
            <v>52.84075</v>
          </cell>
          <cell r="C279">
            <v>-1.280103</v>
          </cell>
          <cell r="D279" t="str">
            <v>E12000004</v>
          </cell>
          <cell r="E279" t="str">
            <v>East Midlands</v>
          </cell>
          <cell r="F279" t="str">
            <v>E07000134</v>
          </cell>
          <cell r="G279" t="str">
            <v>North West Leicestershire</v>
          </cell>
          <cell r="H279" t="str">
            <v>E05010106</v>
          </cell>
          <cell r="I279" t="str">
            <v>Daleacre Hill</v>
          </cell>
        </row>
        <row r="280">
          <cell r="A280" t="str">
            <v>NN5 5JX</v>
          </cell>
          <cell r="B280">
            <v>52.236457000000001</v>
          </cell>
          <cell r="C280">
            <v>-0.91486500000000004</v>
          </cell>
          <cell r="D280" t="str">
            <v>E12000004</v>
          </cell>
          <cell r="E280" t="str">
            <v>East Midlands</v>
          </cell>
          <cell r="F280" t="str">
            <v>E06000062</v>
          </cell>
          <cell r="G280" t="str">
            <v>West Northamptonshire</v>
          </cell>
          <cell r="H280" t="str">
            <v>E05013266</v>
          </cell>
          <cell r="I280" t="str">
            <v>Sixfields</v>
          </cell>
        </row>
        <row r="281">
          <cell r="A281" t="str">
            <v>CV11 6AF</v>
          </cell>
          <cell r="B281">
            <v>52.543374999999997</v>
          </cell>
          <cell r="C281">
            <v>-1.442056</v>
          </cell>
          <cell r="D281" t="str">
            <v>E12000005</v>
          </cell>
          <cell r="E281" t="str">
            <v>West Midlands</v>
          </cell>
          <cell r="F281" t="str">
            <v>E07000219</v>
          </cell>
          <cell r="G281" t="str">
            <v>Nuneaton and Bedworth</v>
          </cell>
          <cell r="H281" t="str">
            <v>E05007488</v>
          </cell>
          <cell r="I281" t="str">
            <v>Weddington</v>
          </cell>
        </row>
        <row r="282">
          <cell r="A282" t="str">
            <v>BD23 1SY</v>
          </cell>
          <cell r="B282">
            <v>53.958925000000001</v>
          </cell>
          <cell r="C282">
            <v>-2.0377900000000002</v>
          </cell>
          <cell r="D282" t="str">
            <v>E12000003</v>
          </cell>
          <cell r="E282" t="str">
            <v>Yorkshire and The Humber</v>
          </cell>
          <cell r="F282" t="str">
            <v>E06000065</v>
          </cell>
          <cell r="G282" t="str">
            <v>North Yorkshire</v>
          </cell>
          <cell r="H282" t="str">
            <v>E05014321</v>
          </cell>
          <cell r="I282" t="str">
            <v>Skipton West &amp; West Craven</v>
          </cell>
        </row>
        <row r="283">
          <cell r="A283" t="str">
            <v>HR6 9FB</v>
          </cell>
          <cell r="B283">
            <v>52.222530999999996</v>
          </cell>
          <cell r="C283">
            <v>-2.76661</v>
          </cell>
          <cell r="D283" t="str">
            <v>E12000005</v>
          </cell>
          <cell r="E283" t="str">
            <v>West Midlands</v>
          </cell>
          <cell r="F283" t="str">
            <v>E06000019</v>
          </cell>
          <cell r="G283" t="str">
            <v>Herefordshire, County of</v>
          </cell>
          <cell r="H283" t="str">
            <v>E05009471</v>
          </cell>
          <cell r="I283" t="str">
            <v>Leominster West</v>
          </cell>
        </row>
        <row r="284">
          <cell r="A284" t="str">
            <v>RH12 4AZ</v>
          </cell>
          <cell r="B284">
            <v>51.078578999999998</v>
          </cell>
          <cell r="C284">
            <v>-0.30849399999999999</v>
          </cell>
          <cell r="D284" t="str">
            <v>E12000008</v>
          </cell>
          <cell r="E284" t="str">
            <v>South East</v>
          </cell>
          <cell r="F284" t="str">
            <v>E07000227</v>
          </cell>
          <cell r="G284" t="str">
            <v>Horsham</v>
          </cell>
          <cell r="H284" t="str">
            <v>E05011825</v>
          </cell>
          <cell r="I284" t="str">
            <v>Roffey North</v>
          </cell>
        </row>
        <row r="285">
          <cell r="A285" t="str">
            <v>BH9 2EL</v>
          </cell>
          <cell r="B285">
            <v>50.745120999999997</v>
          </cell>
          <cell r="C285">
            <v>-1.880212</v>
          </cell>
          <cell r="D285" t="str">
            <v>E12000009</v>
          </cell>
          <cell r="E285" t="str">
            <v>South West</v>
          </cell>
          <cell r="F285" t="str">
            <v>E06000058</v>
          </cell>
          <cell r="G285" t="str">
            <v>Bournemouth, Christchurch and Poole</v>
          </cell>
          <cell r="H285" t="str">
            <v>E05012681</v>
          </cell>
          <cell r="I285" t="str">
            <v>Winton East</v>
          </cell>
        </row>
        <row r="286">
          <cell r="A286" t="str">
            <v>BA21 3TU</v>
          </cell>
          <cell r="B286">
            <v>50.950208000000003</v>
          </cell>
          <cell r="C286">
            <v>-2.6690930000000002</v>
          </cell>
          <cell r="D286" t="str">
            <v>E12000009</v>
          </cell>
          <cell r="E286" t="str">
            <v>South West</v>
          </cell>
          <cell r="F286" t="str">
            <v>E06000066</v>
          </cell>
          <cell r="G286" t="str">
            <v>Somerset</v>
          </cell>
          <cell r="H286" t="str">
            <v>E05014347</v>
          </cell>
          <cell r="I286" t="str">
            <v>Brympton</v>
          </cell>
        </row>
        <row r="287">
          <cell r="A287" t="str">
            <v>BH1 4QX</v>
          </cell>
          <cell r="B287">
            <v>50.730794000000003</v>
          </cell>
          <cell r="C287">
            <v>-1.8474900000000001</v>
          </cell>
          <cell r="D287" t="str">
            <v>E12000009</v>
          </cell>
          <cell r="E287" t="str">
            <v>South West</v>
          </cell>
          <cell r="F287" t="str">
            <v>E06000058</v>
          </cell>
          <cell r="G287" t="str">
            <v>Bournemouth, Christchurch and Poole</v>
          </cell>
          <cell r="H287" t="str">
            <v>E05012661</v>
          </cell>
          <cell r="I287" t="str">
            <v>East Cliff &amp; Springbourne</v>
          </cell>
        </row>
        <row r="288">
          <cell r="A288" t="str">
            <v>BN21 2NH</v>
          </cell>
          <cell r="B288">
            <v>50.775992000000002</v>
          </cell>
          <cell r="C288">
            <v>0.26809300000000003</v>
          </cell>
          <cell r="D288" t="str">
            <v>E12000008</v>
          </cell>
          <cell r="E288" t="str">
            <v>South East</v>
          </cell>
          <cell r="F288" t="str">
            <v>E07000061</v>
          </cell>
          <cell r="G288" t="str">
            <v>Eastbourne</v>
          </cell>
          <cell r="H288" t="str">
            <v>E05011582</v>
          </cell>
          <cell r="I288" t="str">
            <v>Upperton</v>
          </cell>
        </row>
        <row r="289">
          <cell r="A289" t="str">
            <v>BN27 1GL</v>
          </cell>
          <cell r="B289">
            <v>50.879635999999998</v>
          </cell>
          <cell r="C289">
            <v>0.25354700000000002</v>
          </cell>
          <cell r="D289" t="str">
            <v>E12000008</v>
          </cell>
          <cell r="E289" t="str">
            <v>South East</v>
          </cell>
          <cell r="F289" t="str">
            <v>E07000065</v>
          </cell>
          <cell r="G289" t="str">
            <v>Wealden</v>
          </cell>
          <cell r="H289" t="str">
            <v>E05011648</v>
          </cell>
          <cell r="I289" t="str">
            <v>Hellingly</v>
          </cell>
        </row>
        <row r="290">
          <cell r="A290" t="str">
            <v>TA20 4LQ</v>
          </cell>
          <cell r="B290">
            <v>50.827561000000003</v>
          </cell>
          <cell r="C290">
            <v>-2.8872149999999999</v>
          </cell>
          <cell r="D290" t="str">
            <v>E12000009</v>
          </cell>
          <cell r="E290" t="str">
            <v>South West</v>
          </cell>
          <cell r="F290" t="str">
            <v>E06000059</v>
          </cell>
          <cell r="G290" t="str">
            <v>Dorset</v>
          </cell>
          <cell r="H290" t="str">
            <v>E05012707</v>
          </cell>
          <cell r="I290" t="str">
            <v>Marshwood Vale</v>
          </cell>
        </row>
        <row r="291">
          <cell r="A291" t="str">
            <v>SG18 1AP</v>
          </cell>
          <cell r="B291">
            <v>52.085931000000002</v>
          </cell>
          <cell r="C291">
            <v>-0.26242799999999999</v>
          </cell>
          <cell r="D291" t="str">
            <v>E12000006</v>
          </cell>
          <cell r="E291" t="str">
            <v>East of England</v>
          </cell>
          <cell r="F291" t="str">
            <v>E06000056</v>
          </cell>
          <cell r="G291" t="str">
            <v>Central Bedfordshire</v>
          </cell>
          <cell r="H291" t="str">
            <v>E05014399</v>
          </cell>
          <cell r="I291" t="str">
            <v>Biggleswade West</v>
          </cell>
        </row>
        <row r="292">
          <cell r="A292" t="str">
            <v>BN50 8TQ</v>
          </cell>
          <cell r="B292">
            <v>50.826327999999997</v>
          </cell>
          <cell r="C292">
            <v>-0.14079</v>
          </cell>
          <cell r="D292" t="str">
            <v>E12000008</v>
          </cell>
          <cell r="E292" t="str">
            <v>South East</v>
          </cell>
          <cell r="F292" t="str">
            <v>E06000043</v>
          </cell>
          <cell r="G292" t="str">
            <v>Brighton and Hove</v>
          </cell>
          <cell r="H292" t="str">
            <v>E05015415</v>
          </cell>
          <cell r="I292" t="str">
            <v>West Hill &amp; North Laine</v>
          </cell>
        </row>
        <row r="293">
          <cell r="A293" t="str">
            <v>BN50 8TQ</v>
          </cell>
          <cell r="B293">
            <v>50.826327999999997</v>
          </cell>
          <cell r="C293">
            <v>-0.14079</v>
          </cell>
          <cell r="D293" t="str">
            <v>E12000008</v>
          </cell>
          <cell r="E293" t="str">
            <v>South East</v>
          </cell>
          <cell r="F293" t="str">
            <v>E06000043</v>
          </cell>
          <cell r="G293" t="str">
            <v>Brighton and Hove</v>
          </cell>
          <cell r="H293" t="str">
            <v>E05015415</v>
          </cell>
          <cell r="I293" t="str">
            <v>West Hill &amp; North Laine</v>
          </cell>
        </row>
        <row r="294">
          <cell r="A294" t="str">
            <v>TA6 5QG</v>
          </cell>
          <cell r="B294">
            <v>51.128112000000002</v>
          </cell>
          <cell r="C294">
            <v>-2.9950549999999998</v>
          </cell>
          <cell r="D294" t="str">
            <v>E12000009</v>
          </cell>
          <cell r="E294" t="str">
            <v>South West</v>
          </cell>
          <cell r="F294" t="str">
            <v>E06000066</v>
          </cell>
          <cell r="G294" t="str">
            <v>Somerset</v>
          </cell>
          <cell r="H294" t="str">
            <v>E05014344</v>
          </cell>
          <cell r="I294" t="str">
            <v>Bridgwater North &amp; Central</v>
          </cell>
        </row>
        <row r="295">
          <cell r="A295" t="str">
            <v>GU22 8HE</v>
          </cell>
          <cell r="B295">
            <v>51.325769000000001</v>
          </cell>
          <cell r="C295">
            <v>-0.53804399999999997</v>
          </cell>
          <cell r="D295" t="str">
            <v>E12000008</v>
          </cell>
          <cell r="E295" t="str">
            <v>South East</v>
          </cell>
          <cell r="F295" t="str">
            <v>E07000217</v>
          </cell>
          <cell r="G295" t="str">
            <v>Woking</v>
          </cell>
          <cell r="H295" t="str">
            <v>E05010803</v>
          </cell>
          <cell r="I295" t="str">
            <v>Pyrford</v>
          </cell>
        </row>
        <row r="296">
          <cell r="A296" t="str">
            <v>SP10 5JP</v>
          </cell>
          <cell r="B296">
            <v>51.225068</v>
          </cell>
          <cell r="C296">
            <v>-1.477649</v>
          </cell>
          <cell r="D296" t="str">
            <v>E12000008</v>
          </cell>
          <cell r="E296" t="str">
            <v>South East</v>
          </cell>
          <cell r="F296" t="str">
            <v>E07000093</v>
          </cell>
          <cell r="G296" t="str">
            <v>Test Valley</v>
          </cell>
          <cell r="H296" t="str">
            <v>E05012088</v>
          </cell>
          <cell r="I296" t="str">
            <v>Andover Romans</v>
          </cell>
        </row>
        <row r="297">
          <cell r="A297" t="str">
            <v>TA21 0DH</v>
          </cell>
          <cell r="B297">
            <v>50.985726999999997</v>
          </cell>
          <cell r="C297">
            <v>-3.244421</v>
          </cell>
          <cell r="D297" t="str">
            <v>E12000009</v>
          </cell>
          <cell r="E297" t="str">
            <v>South West</v>
          </cell>
          <cell r="F297" t="str">
            <v>E06000066</v>
          </cell>
          <cell r="G297" t="str">
            <v>Somerset</v>
          </cell>
          <cell r="H297" t="str">
            <v>E05014387</v>
          </cell>
          <cell r="I297" t="str">
            <v>Wellington</v>
          </cell>
        </row>
        <row r="298">
          <cell r="A298" t="str">
            <v>CV32 7JP</v>
          </cell>
          <cell r="B298">
            <v>52.315151</v>
          </cell>
          <cell r="C298">
            <v>-1.50057</v>
          </cell>
          <cell r="D298" t="str">
            <v>E12000005</v>
          </cell>
          <cell r="E298" t="str">
            <v>West Midlands</v>
          </cell>
          <cell r="F298" t="str">
            <v>E07000222</v>
          </cell>
          <cell r="G298" t="str">
            <v>Warwick</v>
          </cell>
          <cell r="H298" t="str">
            <v>E05012617</v>
          </cell>
          <cell r="I298" t="str">
            <v>Cubbington &amp; Leek Wootton</v>
          </cell>
        </row>
        <row r="299">
          <cell r="A299" t="str">
            <v>SO15 5BA</v>
          </cell>
          <cell r="B299">
            <v>50.913024999999998</v>
          </cell>
          <cell r="C299">
            <v>-1.4160010000000001</v>
          </cell>
          <cell r="D299" t="str">
            <v>E12000008</v>
          </cell>
          <cell r="E299" t="str">
            <v>South East</v>
          </cell>
          <cell r="F299" t="str">
            <v>E06000045</v>
          </cell>
          <cell r="G299" t="str">
            <v>Southampton</v>
          </cell>
          <cell r="H299" t="str">
            <v>E05015490</v>
          </cell>
          <cell r="I299" t="str">
            <v>Banister &amp; Polygon</v>
          </cell>
        </row>
        <row r="300">
          <cell r="A300" t="str">
            <v>SN1 5EY</v>
          </cell>
          <cell r="B300">
            <v>51.558354999999999</v>
          </cell>
          <cell r="C300">
            <v>-1.7986850000000001</v>
          </cell>
          <cell r="D300" t="str">
            <v>E12000009</v>
          </cell>
          <cell r="E300" t="str">
            <v>South West</v>
          </cell>
          <cell r="F300" t="str">
            <v>E06000030</v>
          </cell>
          <cell r="G300" t="str">
            <v>Swindon</v>
          </cell>
          <cell r="H300" t="str">
            <v>E05008954</v>
          </cell>
          <cell r="I300" t="str">
            <v>Central</v>
          </cell>
        </row>
        <row r="301">
          <cell r="A301" t="str">
            <v>SN2 5HA</v>
          </cell>
          <cell r="B301">
            <v>51.596777000000003</v>
          </cell>
          <cell r="C301">
            <v>-1.7800370000000001</v>
          </cell>
          <cell r="D301" t="str">
            <v>E12000009</v>
          </cell>
          <cell r="E301" t="str">
            <v>South West</v>
          </cell>
          <cell r="F301" t="str">
            <v>E06000030</v>
          </cell>
          <cell r="G301" t="str">
            <v>Swindon</v>
          </cell>
          <cell r="H301" t="str">
            <v>E05010757</v>
          </cell>
          <cell r="I301" t="str">
            <v>Penhill and Upper Stratton</v>
          </cell>
        </row>
        <row r="302">
          <cell r="A302" t="str">
            <v>LU6 1LY</v>
          </cell>
          <cell r="B302">
            <v>51.889778</v>
          </cell>
          <cell r="C302">
            <v>-0.52920199999999995</v>
          </cell>
          <cell r="D302" t="str">
            <v>E12000006</v>
          </cell>
          <cell r="E302" t="str">
            <v>East of England</v>
          </cell>
          <cell r="F302" t="str">
            <v>E06000056</v>
          </cell>
          <cell r="G302" t="str">
            <v>Central Bedfordshire</v>
          </cell>
          <cell r="H302" t="str">
            <v>E05014403</v>
          </cell>
          <cell r="I302" t="str">
            <v>Dunstable Central</v>
          </cell>
        </row>
        <row r="303">
          <cell r="A303" t="str">
            <v>HX3 0UZ</v>
          </cell>
          <cell r="B303">
            <v>53.699097000000002</v>
          </cell>
          <cell r="C303">
            <v>-1.8750370000000001</v>
          </cell>
          <cell r="D303" t="str">
            <v>E12000003</v>
          </cell>
          <cell r="E303" t="str">
            <v>Yorkshire and The Humber</v>
          </cell>
          <cell r="F303" t="str">
            <v>E08000033</v>
          </cell>
          <cell r="G303" t="str">
            <v>Calderdale</v>
          </cell>
          <cell r="H303" t="str">
            <v>E05001383</v>
          </cell>
          <cell r="I303" t="str">
            <v>Skircoat</v>
          </cell>
        </row>
        <row r="304">
          <cell r="A304" t="str">
            <v>OX14 1GQ</v>
          </cell>
          <cell r="B304">
            <v>51.671101</v>
          </cell>
          <cell r="C304">
            <v>-1.298635</v>
          </cell>
          <cell r="D304" t="str">
            <v>E12000008</v>
          </cell>
          <cell r="E304" t="str">
            <v>South East</v>
          </cell>
          <cell r="F304" t="str">
            <v>E07000180</v>
          </cell>
          <cell r="G304" t="str">
            <v>Vale of White Horse</v>
          </cell>
          <cell r="H304" t="str">
            <v>E05009757</v>
          </cell>
          <cell r="I304" t="str">
            <v>Abingdon Fitzharris</v>
          </cell>
        </row>
        <row r="305">
          <cell r="A305" t="str">
            <v>CV10 9RN</v>
          </cell>
          <cell r="B305">
            <v>52.527676</v>
          </cell>
          <cell r="C305">
            <v>-1.5239910000000001</v>
          </cell>
          <cell r="D305" t="str">
            <v>E12000005</v>
          </cell>
          <cell r="E305" t="str">
            <v>West Midlands</v>
          </cell>
          <cell r="F305" t="str">
            <v>E07000219</v>
          </cell>
          <cell r="G305" t="str">
            <v>Nuneaton and Bedworth</v>
          </cell>
          <cell r="H305" t="str">
            <v>E05007482</v>
          </cell>
          <cell r="I305" t="str">
            <v>Galley Common</v>
          </cell>
        </row>
        <row r="306">
          <cell r="A306" t="str">
            <v>SO19 9BL</v>
          </cell>
          <cell r="B306">
            <v>50.895907999999999</v>
          </cell>
          <cell r="C306">
            <v>-1.378477</v>
          </cell>
          <cell r="D306" t="str">
            <v>E12000008</v>
          </cell>
          <cell r="E306" t="str">
            <v>South East</v>
          </cell>
          <cell r="F306" t="str">
            <v>E06000045</v>
          </cell>
          <cell r="G306" t="str">
            <v>Southampton</v>
          </cell>
          <cell r="H306" t="str">
            <v>E05015506</v>
          </cell>
          <cell r="I306" t="str">
            <v>Woolston</v>
          </cell>
        </row>
        <row r="307">
          <cell r="A307" t="str">
            <v>MK42 9NJ</v>
          </cell>
          <cell r="B307">
            <v>52.126739999999998</v>
          </cell>
          <cell r="C307">
            <v>-0.46352700000000002</v>
          </cell>
          <cell r="D307" t="str">
            <v>E12000006</v>
          </cell>
          <cell r="E307" t="str">
            <v>East of England</v>
          </cell>
          <cell r="F307" t="str">
            <v>E06000055</v>
          </cell>
          <cell r="G307" t="str">
            <v>Bedford</v>
          </cell>
          <cell r="H307" t="str">
            <v>E05014508</v>
          </cell>
          <cell r="I307" t="str">
            <v>Kingsbrook</v>
          </cell>
        </row>
        <row r="308">
          <cell r="A308" t="str">
            <v>DY2 7JB</v>
          </cell>
          <cell r="B308">
            <v>52.505476999999999</v>
          </cell>
          <cell r="C308">
            <v>-2.072524</v>
          </cell>
          <cell r="D308" t="str">
            <v>E12000005</v>
          </cell>
          <cell r="E308" t="str">
            <v>West Midlands</v>
          </cell>
          <cell r="F308" t="str">
            <v>E08000027</v>
          </cell>
          <cell r="G308" t="str">
            <v>Dudley</v>
          </cell>
          <cell r="H308" t="str">
            <v>E05001255</v>
          </cell>
          <cell r="I308" t="str">
            <v>St Thomas's</v>
          </cell>
        </row>
        <row r="309">
          <cell r="A309" t="str">
            <v>NN10 9BX</v>
          </cell>
          <cell r="B309">
            <v>52.296182000000002</v>
          </cell>
          <cell r="C309">
            <v>-0.59779400000000005</v>
          </cell>
          <cell r="D309" t="str">
            <v>E12000004</v>
          </cell>
          <cell r="E309" t="str">
            <v>East Midlands</v>
          </cell>
          <cell r="F309" t="str">
            <v>E06000061</v>
          </cell>
          <cell r="G309" t="str">
            <v>North Northamptonshire</v>
          </cell>
          <cell r="H309" t="str">
            <v>E05013223</v>
          </cell>
          <cell r="I309" t="str">
            <v>Higham Ferrers</v>
          </cell>
        </row>
        <row r="310">
          <cell r="A310" t="str">
            <v>DY8 4HT</v>
          </cell>
          <cell r="B310">
            <v>52.462829999999997</v>
          </cell>
          <cell r="C310">
            <v>-2.1406580000000002</v>
          </cell>
          <cell r="D310" t="str">
            <v>E12000005</v>
          </cell>
          <cell r="E310" t="str">
            <v>West Midlands</v>
          </cell>
          <cell r="F310" t="str">
            <v>E08000027</v>
          </cell>
          <cell r="G310" t="str">
            <v>Dudley</v>
          </cell>
          <cell r="H310" t="str">
            <v>E05001249</v>
          </cell>
          <cell r="I310" t="str">
            <v>Lye and Stourbridge North</v>
          </cell>
        </row>
        <row r="311">
          <cell r="A311" t="str">
            <v>BN2 3LB</v>
          </cell>
          <cell r="B311">
            <v>50.832901</v>
          </cell>
          <cell r="C311">
            <v>-0.12834499999999999</v>
          </cell>
          <cell r="D311" t="str">
            <v>E12000008</v>
          </cell>
          <cell r="E311" t="str">
            <v>South East</v>
          </cell>
          <cell r="F311" t="str">
            <v>E06000043</v>
          </cell>
          <cell r="G311" t="str">
            <v>Brighton and Hove</v>
          </cell>
          <cell r="H311" t="str">
            <v>E05015403</v>
          </cell>
          <cell r="I311" t="str">
            <v>Hanover &amp; Elm Grove</v>
          </cell>
        </row>
        <row r="312">
          <cell r="A312" t="str">
            <v>BN50 8TQ</v>
          </cell>
          <cell r="B312">
            <v>50.826327999999997</v>
          </cell>
          <cell r="C312">
            <v>-0.14079</v>
          </cell>
          <cell r="D312" t="str">
            <v>E12000008</v>
          </cell>
          <cell r="E312" t="str">
            <v>South East</v>
          </cell>
          <cell r="F312" t="str">
            <v>E06000043</v>
          </cell>
          <cell r="G312" t="str">
            <v>Brighton and Hove</v>
          </cell>
          <cell r="H312" t="str">
            <v>E05015415</v>
          </cell>
          <cell r="I312" t="str">
            <v>West Hill &amp; North Laine</v>
          </cell>
        </row>
        <row r="313">
          <cell r="A313" t="str">
            <v>SP4 8DJ</v>
          </cell>
          <cell r="B313">
            <v>51.196328999999999</v>
          </cell>
          <cell r="C313">
            <v>-1.7701</v>
          </cell>
          <cell r="D313" t="str">
            <v>E12000009</v>
          </cell>
          <cell r="E313" t="str">
            <v>South West</v>
          </cell>
          <cell r="F313" t="str">
            <v>E06000054</v>
          </cell>
          <cell r="G313" t="str">
            <v>Wiltshire</v>
          </cell>
          <cell r="H313" t="str">
            <v>E05013433</v>
          </cell>
          <cell r="I313" t="str">
            <v>Durrington</v>
          </cell>
        </row>
        <row r="314">
          <cell r="A314" t="str">
            <v>CV37 7DQ</v>
          </cell>
          <cell r="B314">
            <v>52.193494000000001</v>
          </cell>
          <cell r="C314">
            <v>-1.69214</v>
          </cell>
          <cell r="D314" t="str">
            <v>E12000005</v>
          </cell>
          <cell r="E314" t="str">
            <v>West Midlands</v>
          </cell>
          <cell r="F314" t="str">
            <v>E07000221</v>
          </cell>
          <cell r="G314" t="str">
            <v>Stratford-on-Avon</v>
          </cell>
          <cell r="H314" t="str">
            <v>E05015132</v>
          </cell>
          <cell r="I314" t="str">
            <v>Stratford Orchard Hill</v>
          </cell>
        </row>
        <row r="315">
          <cell r="A315" t="str">
            <v>TA3 7SE</v>
          </cell>
          <cell r="B315">
            <v>50.966289000000003</v>
          </cell>
          <cell r="C315">
            <v>-3.1233219999999999</v>
          </cell>
          <cell r="D315" t="str">
            <v>E12000009</v>
          </cell>
          <cell r="E315" t="str">
            <v>South West</v>
          </cell>
          <cell r="F315" t="str">
            <v>E06000066</v>
          </cell>
          <cell r="G315" t="str">
            <v>Somerset</v>
          </cell>
          <cell r="H315" t="str">
            <v>E05014340</v>
          </cell>
          <cell r="I315" t="str">
            <v>Blackdown &amp; Neroche</v>
          </cell>
        </row>
        <row r="316">
          <cell r="A316" t="str">
            <v>SY3 0NB</v>
          </cell>
          <cell r="B316">
            <v>52.673760000000001</v>
          </cell>
          <cell r="C316">
            <v>-2.7716020000000001</v>
          </cell>
          <cell r="D316" t="str">
            <v>E12000005</v>
          </cell>
          <cell r="E316" t="str">
            <v>West Midlands</v>
          </cell>
          <cell r="F316" t="str">
            <v>E06000051</v>
          </cell>
          <cell r="G316" t="str">
            <v>Shropshire</v>
          </cell>
          <cell r="H316" t="str">
            <v>E05008141</v>
          </cell>
          <cell r="I316" t="str">
            <v>Bayston Hill, Column and Sutton</v>
          </cell>
        </row>
        <row r="317">
          <cell r="A317" t="str">
            <v>BS30 6UZ</v>
          </cell>
          <cell r="B317">
            <v>51.432502999999997</v>
          </cell>
          <cell r="C317">
            <v>-2.4789270000000001</v>
          </cell>
          <cell r="D317" t="str">
            <v>E12000009</v>
          </cell>
          <cell r="E317" t="str">
            <v>South West</v>
          </cell>
          <cell r="F317" t="str">
            <v>E06000025</v>
          </cell>
          <cell r="G317" t="str">
            <v>South Gloucestershire</v>
          </cell>
          <cell r="H317" t="str">
            <v>E05012118</v>
          </cell>
          <cell r="I317" t="str">
            <v>Longwell Green</v>
          </cell>
        </row>
        <row r="318">
          <cell r="A318" t="str">
            <v>SG18 0BP</v>
          </cell>
          <cell r="B318">
            <v>52.091690999999997</v>
          </cell>
          <cell r="C318">
            <v>-0.26663700000000001</v>
          </cell>
          <cell r="D318" t="str">
            <v>E12000006</v>
          </cell>
          <cell r="E318" t="str">
            <v>East of England</v>
          </cell>
          <cell r="F318" t="str">
            <v>E06000056</v>
          </cell>
          <cell r="G318" t="str">
            <v>Central Bedfordshire</v>
          </cell>
          <cell r="H318" t="str">
            <v>E05014399</v>
          </cell>
          <cell r="I318" t="str">
            <v>Biggleswade West</v>
          </cell>
        </row>
        <row r="319">
          <cell r="A319" t="str">
            <v>SG18 0BP</v>
          </cell>
          <cell r="B319">
            <v>52.091690999999997</v>
          </cell>
          <cell r="C319">
            <v>-0.26663700000000001</v>
          </cell>
          <cell r="D319" t="str">
            <v>E12000006</v>
          </cell>
          <cell r="E319" t="str">
            <v>East of England</v>
          </cell>
          <cell r="F319" t="str">
            <v>E06000056</v>
          </cell>
          <cell r="G319" t="str">
            <v>Central Bedfordshire</v>
          </cell>
          <cell r="H319" t="str">
            <v>E05014399</v>
          </cell>
          <cell r="I319" t="str">
            <v>Biggleswade West</v>
          </cell>
        </row>
        <row r="320">
          <cell r="A320" t="str">
            <v>CV11 6AF</v>
          </cell>
          <cell r="B320">
            <v>52.543374999999997</v>
          </cell>
          <cell r="C320">
            <v>-1.442056</v>
          </cell>
          <cell r="D320" t="str">
            <v>E12000005</v>
          </cell>
          <cell r="E320" t="str">
            <v>West Midlands</v>
          </cell>
          <cell r="F320" t="str">
            <v>E07000219</v>
          </cell>
          <cell r="G320" t="str">
            <v>Nuneaton and Bedworth</v>
          </cell>
          <cell r="H320" t="str">
            <v>E05007488</v>
          </cell>
          <cell r="I320" t="str">
            <v>Weddington</v>
          </cell>
        </row>
        <row r="321">
          <cell r="A321" t="str">
            <v>DY10 4TB</v>
          </cell>
          <cell r="B321">
            <v>52.369880999999999</v>
          </cell>
          <cell r="C321">
            <v>-2.2383769999999998</v>
          </cell>
          <cell r="D321" t="str">
            <v>E12000005</v>
          </cell>
          <cell r="E321" t="str">
            <v>West Midlands</v>
          </cell>
          <cell r="F321" t="str">
            <v>E07000239</v>
          </cell>
          <cell r="G321" t="str">
            <v>Wyre Forest</v>
          </cell>
          <cell r="H321" t="str">
            <v>E05010502</v>
          </cell>
          <cell r="I321" t="str">
            <v>Aggborough &amp; Spennells</v>
          </cell>
        </row>
        <row r="322">
          <cell r="A322" t="str">
            <v>BH17 8DB</v>
          </cell>
          <cell r="B322">
            <v>50.752693999999998</v>
          </cell>
          <cell r="C322">
            <v>-1.9601569999999999</v>
          </cell>
          <cell r="D322" t="str">
            <v>E12000009</v>
          </cell>
          <cell r="E322" t="str">
            <v>South West</v>
          </cell>
          <cell r="F322" t="str">
            <v>E06000058</v>
          </cell>
          <cell r="G322" t="str">
            <v>Bournemouth, Christchurch and Poole</v>
          </cell>
          <cell r="H322" t="str">
            <v>E05012657</v>
          </cell>
          <cell r="I322" t="str">
            <v>Canford Heath</v>
          </cell>
        </row>
        <row r="323">
          <cell r="A323" t="str">
            <v>SO14 0QW</v>
          </cell>
          <cell r="B323">
            <v>50.914523000000003</v>
          </cell>
          <cell r="C323">
            <v>-1.397518</v>
          </cell>
          <cell r="D323" t="str">
            <v>E12000008</v>
          </cell>
          <cell r="E323" t="str">
            <v>South East</v>
          </cell>
          <cell r="F323" t="str">
            <v>E06000045</v>
          </cell>
          <cell r="G323" t="str">
            <v>Southampton</v>
          </cell>
          <cell r="H323" t="str">
            <v>E05015493</v>
          </cell>
          <cell r="I323" t="str">
            <v>Bevois</v>
          </cell>
        </row>
        <row r="324">
          <cell r="A324" t="str">
            <v>SN3 3SA</v>
          </cell>
          <cell r="B324">
            <v>51.553507000000003</v>
          </cell>
          <cell r="C324">
            <v>-1.7346680000000001</v>
          </cell>
          <cell r="D324" t="str">
            <v>E12000009</v>
          </cell>
          <cell r="E324" t="str">
            <v>South West</v>
          </cell>
          <cell r="F324" t="str">
            <v>E06000030</v>
          </cell>
          <cell r="G324" t="str">
            <v>Swindon</v>
          </cell>
          <cell r="H324" t="str">
            <v>E05008960</v>
          </cell>
          <cell r="I324" t="str">
            <v>Liden, Eldene and Park South</v>
          </cell>
        </row>
        <row r="325">
          <cell r="A325" t="str">
            <v>WV14 9JG</v>
          </cell>
          <cell r="B325">
            <v>52.540565999999998</v>
          </cell>
          <cell r="C325">
            <v>-2.1000709999999998</v>
          </cell>
          <cell r="D325" t="str">
            <v>E12000005</v>
          </cell>
          <cell r="E325" t="str">
            <v>West Midlands</v>
          </cell>
          <cell r="F325" t="str">
            <v>E08000027</v>
          </cell>
          <cell r="G325" t="str">
            <v>Dudley</v>
          </cell>
          <cell r="H325" t="str">
            <v>E05001257</v>
          </cell>
          <cell r="I325" t="str">
            <v>Upper Gornal and Woodsetton</v>
          </cell>
        </row>
        <row r="326">
          <cell r="A326" t="str">
            <v>WV14 9JG</v>
          </cell>
          <cell r="B326">
            <v>52.540565999999998</v>
          </cell>
          <cell r="C326">
            <v>-2.1000709999999998</v>
          </cell>
          <cell r="D326" t="str">
            <v>E12000005</v>
          </cell>
          <cell r="E326" t="str">
            <v>West Midlands</v>
          </cell>
          <cell r="F326" t="str">
            <v>E08000027</v>
          </cell>
          <cell r="G326" t="str">
            <v>Dudley</v>
          </cell>
          <cell r="H326" t="str">
            <v>E05001257</v>
          </cell>
          <cell r="I326" t="str">
            <v>Upper Gornal and Woodsetton</v>
          </cell>
        </row>
        <row r="327">
          <cell r="A327" t="str">
            <v>SO15 3HP</v>
          </cell>
          <cell r="B327">
            <v>50.915841</v>
          </cell>
          <cell r="C327">
            <v>-1.425397</v>
          </cell>
          <cell r="D327" t="str">
            <v>E12000008</v>
          </cell>
          <cell r="E327" t="str">
            <v>South East</v>
          </cell>
          <cell r="F327" t="str">
            <v>E06000045</v>
          </cell>
          <cell r="G327" t="str">
            <v>Southampton</v>
          </cell>
          <cell r="H327" t="str">
            <v>E05015496</v>
          </cell>
          <cell r="I327" t="str">
            <v>Freemantle</v>
          </cell>
        </row>
        <row r="328">
          <cell r="A328" t="str">
            <v>BA20 2FW</v>
          </cell>
          <cell r="B328">
            <v>50.937966000000003</v>
          </cell>
          <cell r="C328">
            <v>-2.6428029999999998</v>
          </cell>
          <cell r="D328" t="str">
            <v>E12000009</v>
          </cell>
          <cell r="E328" t="str">
            <v>South West</v>
          </cell>
          <cell r="F328" t="str">
            <v>E06000066</v>
          </cell>
          <cell r="G328" t="str">
            <v>Somerset</v>
          </cell>
          <cell r="H328" t="str">
            <v>E05014392</v>
          </cell>
          <cell r="I328" t="str">
            <v>Yeovil South</v>
          </cell>
        </row>
        <row r="329">
          <cell r="A329" t="str">
            <v>BN26 6GA</v>
          </cell>
          <cell r="B329">
            <v>50.820919000000004</v>
          </cell>
          <cell r="C329">
            <v>0.25451000000000001</v>
          </cell>
          <cell r="D329" t="str">
            <v>E12000008</v>
          </cell>
          <cell r="E329" t="str">
            <v>South East</v>
          </cell>
          <cell r="F329" t="str">
            <v>E07000065</v>
          </cell>
          <cell r="G329" t="str">
            <v>Wealden</v>
          </cell>
          <cell r="H329" t="str">
            <v>E05011655</v>
          </cell>
          <cell r="I329" t="str">
            <v>Polegate Central</v>
          </cell>
        </row>
      </sheetData>
      <sheetData sheetId="5">
        <row r="4">
          <cell r="A4" t="str">
            <v>E22-00265W</v>
          </cell>
          <cell r="C4" t="str">
            <v>E22-00265W</v>
          </cell>
          <cell r="D4" t="str">
            <v>RG30 4QX</v>
          </cell>
          <cell r="F4" t="str">
            <v>Helping to alleviate financial hardship</v>
          </cell>
          <cell r="G4">
            <v>931</v>
          </cell>
          <cell r="H4">
            <v>45117</v>
          </cell>
          <cell r="I4" t="str">
            <v>3  Customer/family moving from homelessness/supported living into independent living</v>
          </cell>
          <cell r="K4" t="str">
            <v>Appliances</v>
          </cell>
          <cell r="M4"/>
          <cell r="N4" t="str">
            <v>Hardship Grant</v>
          </cell>
          <cell r="O4">
            <v>45117</v>
          </cell>
          <cell r="P4">
            <v>45145</v>
          </cell>
          <cell r="Q4"/>
        </row>
        <row r="5">
          <cell r="A5" t="str">
            <v>E22-00268W</v>
          </cell>
          <cell r="C5" t="str">
            <v>E22-00268W</v>
          </cell>
          <cell r="D5" t="str">
            <v>MK42 9PF</v>
          </cell>
          <cell r="F5" t="str">
            <v>Helping to alleviate financial hardship</v>
          </cell>
          <cell r="G5">
            <v>720</v>
          </cell>
          <cell r="H5">
            <v>45120</v>
          </cell>
          <cell r="I5" t="str">
            <v>3  Customer/family moving from homelessness/supported living into independent living</v>
          </cell>
          <cell r="K5" t="str">
            <v>Appliances</v>
          </cell>
          <cell r="N5" t="str">
            <v>Hardship Grant</v>
          </cell>
          <cell r="O5">
            <v>45120</v>
          </cell>
          <cell r="P5">
            <v>45145</v>
          </cell>
          <cell r="Q5"/>
        </row>
        <row r="6">
          <cell r="A6" t="str">
            <v>E22-00272W</v>
          </cell>
          <cell r="C6" t="str">
            <v>E22-00272W</v>
          </cell>
          <cell r="D6" t="str">
            <v>LE5 1EW</v>
          </cell>
          <cell r="F6" t="str">
            <v>Helping to alleviate financial hardship</v>
          </cell>
          <cell r="G6">
            <v>920</v>
          </cell>
          <cell r="H6">
            <v>45117</v>
          </cell>
          <cell r="I6" t="str">
            <v>2. Customer receiving medication and/or therapy for a mental health condition or substance addiction</v>
          </cell>
          <cell r="K6" t="str">
            <v>Utility Vouchers</v>
          </cell>
          <cell r="L6" t="str">
            <v>Food Vouchers</v>
          </cell>
          <cell r="N6" t="str">
            <v>Hardship Grant</v>
          </cell>
          <cell r="O6">
            <v>45117</v>
          </cell>
          <cell r="P6">
            <v>45362</v>
          </cell>
          <cell r="Q6"/>
        </row>
        <row r="7">
          <cell r="A7" t="str">
            <v>E22-00276W</v>
          </cell>
          <cell r="C7" t="str">
            <v>E22-00276W</v>
          </cell>
          <cell r="D7" t="str">
            <v>SG17 5FX</v>
          </cell>
          <cell r="F7" t="str">
            <v>Helping to alleviate financial hardship</v>
          </cell>
          <cell r="G7">
            <v>673.16</v>
          </cell>
          <cell r="H7">
            <v>45110</v>
          </cell>
          <cell r="I7" t="str">
            <v>3  Customer/family moving from homelessness/supported living into independent living</v>
          </cell>
          <cell r="K7" t="str">
            <v xml:space="preserve">Furniture </v>
          </cell>
          <cell r="M7"/>
          <cell r="N7" t="str">
            <v>Hardship Grant</v>
          </cell>
          <cell r="O7">
            <v>45110</v>
          </cell>
          <cell r="P7">
            <v>45269</v>
          </cell>
          <cell r="Q7"/>
        </row>
        <row r="8">
          <cell r="A8" t="str">
            <v>E22-00278W</v>
          </cell>
          <cell r="C8" t="str">
            <v>E22-00278W</v>
          </cell>
          <cell r="D8" t="str">
            <v>CV11 6AF</v>
          </cell>
          <cell r="F8" t="str">
            <v>Helping to alleviate financial hardship</v>
          </cell>
          <cell r="G8">
            <v>1000</v>
          </cell>
          <cell r="H8">
            <v>45112</v>
          </cell>
          <cell r="I8" t="str">
            <v>2. Customer receiving medication and/or therapy for a mental health condition or substance addiction</v>
          </cell>
          <cell r="J8" t="str">
            <v>6a. Customer/family under the care of Social Services (Adult or Children’s) - MH</v>
          </cell>
          <cell r="K8" t="str">
            <v>Voucher for small household items</v>
          </cell>
          <cell r="L8" t="str">
            <v>Travel costs</v>
          </cell>
          <cell r="M8" t="str">
            <v>Utility Vouchers</v>
          </cell>
          <cell r="N8" t="str">
            <v>Hardship Grant</v>
          </cell>
          <cell r="O8">
            <v>45112</v>
          </cell>
          <cell r="P8">
            <v>45282</v>
          </cell>
          <cell r="Q8"/>
        </row>
        <row r="9">
          <cell r="A9" t="str">
            <v>E23-00003W</v>
          </cell>
          <cell r="C9" t="str">
            <v>E23-00003W</v>
          </cell>
          <cell r="D9" t="str">
            <v>LU7 1FQ</v>
          </cell>
          <cell r="E9"/>
          <cell r="F9" t="str">
            <v>Helping to alleviate financial hardship</v>
          </cell>
          <cell r="G9">
            <v>1039</v>
          </cell>
          <cell r="H9">
            <v>45117</v>
          </cell>
          <cell r="I9" t="str">
            <v>2. Customer receiving medication and/or therapy for a mental health condition or substance addiction</v>
          </cell>
          <cell r="K9" t="str">
            <v>Food Vouchers</v>
          </cell>
          <cell r="L9" t="str">
            <v>Utility Vouchers</v>
          </cell>
          <cell r="M9" t="str">
            <v>Appliances</v>
          </cell>
          <cell r="N9" t="str">
            <v>Hardship Grant</v>
          </cell>
          <cell r="O9">
            <v>45117</v>
          </cell>
          <cell r="P9">
            <v>45268</v>
          </cell>
          <cell r="Q9"/>
        </row>
        <row r="10">
          <cell r="A10" t="str">
            <v>E23-00004W</v>
          </cell>
          <cell r="C10" t="str">
            <v>E23-00004W</v>
          </cell>
          <cell r="D10" t="str">
            <v>SP5 4BH</v>
          </cell>
          <cell r="F10" t="str">
            <v>Helping to alleviate financial hardship</v>
          </cell>
          <cell r="G10">
            <v>875.11</v>
          </cell>
          <cell r="H10">
            <v>45121</v>
          </cell>
          <cell r="I10" t="str">
            <v>2. Customer receiving medication and/or therapy for a mental health condition or substance addiction</v>
          </cell>
          <cell r="K10" t="str">
            <v xml:space="preserve">Furniture </v>
          </cell>
          <cell r="L10" t="str">
            <v>Voucher for small household items</v>
          </cell>
          <cell r="M10"/>
          <cell r="N10" t="str">
            <v>Hardship Grant</v>
          </cell>
          <cell r="O10">
            <v>45121</v>
          </cell>
          <cell r="P10">
            <v>45145</v>
          </cell>
          <cell r="Q10"/>
        </row>
        <row r="11">
          <cell r="A11" t="str">
            <v>E23-00005W</v>
          </cell>
          <cell r="C11" t="str">
            <v>E23-00005W</v>
          </cell>
          <cell r="D11" t="str">
            <v>BN50 8TQ</v>
          </cell>
          <cell r="F11" t="str">
            <v>Helping to provide an education or training  opportunity</v>
          </cell>
          <cell r="G11">
            <v>840</v>
          </cell>
          <cell r="H11">
            <v>45126</v>
          </cell>
          <cell r="I11" t="str">
            <v>4. Customer/family fleeing from a violent or abusive relationship</v>
          </cell>
          <cell r="K11" t="str">
            <v>Training and Course Fees</v>
          </cell>
          <cell r="L11" t="str">
            <v>Travel costs</v>
          </cell>
          <cell r="N11" t="str">
            <v>Education Training &amp; Employment Grant</v>
          </cell>
          <cell r="O11">
            <v>45126</v>
          </cell>
          <cell r="P11">
            <v>45313</v>
          </cell>
          <cell r="Q11"/>
        </row>
        <row r="12">
          <cell r="A12" t="str">
            <v>E23-00006W</v>
          </cell>
          <cell r="C12" t="str">
            <v>E23-00006W</v>
          </cell>
          <cell r="D12" t="str">
            <v>BH2 6PW</v>
          </cell>
          <cell r="F12" t="str">
            <v>Helping to alleviate financial hardship</v>
          </cell>
          <cell r="G12">
            <v>990</v>
          </cell>
          <cell r="H12">
            <v>45117</v>
          </cell>
          <cell r="I12" t="str">
            <v>1. Customer (or family member residing with them) with a diagnosed condition or disability (physical and/or sensory and/or behavioural)</v>
          </cell>
          <cell r="K12" t="str">
            <v>Food Vouchers</v>
          </cell>
          <cell r="N12" t="str">
            <v>Hardship Grant</v>
          </cell>
          <cell r="O12">
            <v>45117</v>
          </cell>
          <cell r="P12">
            <v>45269</v>
          </cell>
          <cell r="Q12"/>
        </row>
        <row r="13">
          <cell r="A13" t="str">
            <v>E23-00007W</v>
          </cell>
          <cell r="C13" t="str">
            <v>E23-00007W</v>
          </cell>
          <cell r="D13" t="str">
            <v>BH15 1NR</v>
          </cell>
          <cell r="F13" t="str">
            <v>Helping to alleviate financial hardship</v>
          </cell>
          <cell r="G13">
            <v>100</v>
          </cell>
          <cell r="H13">
            <v>45132</v>
          </cell>
          <cell r="I13" t="str">
            <v>8. Customer is in financial hardship and their household meets one of two criteria</v>
          </cell>
          <cell r="K13" t="str">
            <v>Food Vouchers</v>
          </cell>
          <cell r="N13" t="str">
            <v>Hardship Grant</v>
          </cell>
          <cell r="O13">
            <v>45132</v>
          </cell>
          <cell r="P13">
            <v>45268</v>
          </cell>
          <cell r="Q13"/>
        </row>
        <row r="14">
          <cell r="A14" t="str">
            <v>E23-00009W</v>
          </cell>
          <cell r="C14" t="str">
            <v>E23-00009W</v>
          </cell>
          <cell r="D14" t="str">
            <v>BN50 8TQ</v>
          </cell>
          <cell r="F14" t="str">
            <v>Helping to alleviate financial hardship</v>
          </cell>
          <cell r="G14">
            <v>942.37</v>
          </cell>
          <cell r="H14">
            <v>45118</v>
          </cell>
          <cell r="I14" t="str">
            <v>4. Customer/family fleeing from a violent or abusive relationship</v>
          </cell>
          <cell r="K14" t="str">
            <v xml:space="preserve">Furniture </v>
          </cell>
          <cell r="L14" t="str">
            <v>Removals</v>
          </cell>
          <cell r="N14" t="str">
            <v>Hardship Grant</v>
          </cell>
          <cell r="O14">
            <v>45118</v>
          </cell>
          <cell r="P14">
            <v>45145</v>
          </cell>
          <cell r="Q14"/>
        </row>
        <row r="15">
          <cell r="A15" t="str">
            <v>E23-00010W</v>
          </cell>
          <cell r="C15" t="str">
            <v>E23-00010W</v>
          </cell>
          <cell r="D15" t="str">
            <v>GL15 6AP</v>
          </cell>
          <cell r="F15" t="str">
            <v>Helping to alleviate financial hardship</v>
          </cell>
          <cell r="G15">
            <v>773.17</v>
          </cell>
          <cell r="H15">
            <v>45117</v>
          </cell>
          <cell r="I15" t="str">
            <v>6c. Customer/family under the care of Social Services (Adult or Children’s - PH</v>
          </cell>
          <cell r="K15" t="str">
            <v xml:space="preserve">Furniture </v>
          </cell>
          <cell r="L15"/>
          <cell r="N15" t="str">
            <v>Hardship Grant</v>
          </cell>
          <cell r="O15">
            <v>45117</v>
          </cell>
          <cell r="P15">
            <v>45268</v>
          </cell>
          <cell r="Q15"/>
        </row>
        <row r="16">
          <cell r="A16" t="str">
            <v>E23-00011W</v>
          </cell>
          <cell r="C16" t="str">
            <v>E23-00011W</v>
          </cell>
          <cell r="D16" t="str">
            <v>SY7 0NP</v>
          </cell>
          <cell r="F16" t="str">
            <v>Helping to alleviate financial hardship</v>
          </cell>
          <cell r="G16">
            <v>618</v>
          </cell>
          <cell r="H16">
            <v>45117</v>
          </cell>
          <cell r="I16" t="str">
            <v>2. Customer receiving medication and/or therapy for a mental health condition or substance addiction</v>
          </cell>
          <cell r="K16" t="str">
            <v>Appliances</v>
          </cell>
          <cell r="N16" t="str">
            <v>Hardship Grant</v>
          </cell>
          <cell r="O16">
            <v>45117</v>
          </cell>
          <cell r="P16">
            <v>45145</v>
          </cell>
          <cell r="Q16"/>
        </row>
        <row r="17">
          <cell r="A17" t="str">
            <v>E23-00012W</v>
          </cell>
          <cell r="C17" t="str">
            <v>E23-00012W</v>
          </cell>
          <cell r="D17" t="str">
            <v>B62 9BG</v>
          </cell>
          <cell r="F17" t="str">
            <v>Helping to alleviate financial hardship</v>
          </cell>
          <cell r="G17">
            <v>801.69</v>
          </cell>
          <cell r="H17">
            <v>45117</v>
          </cell>
          <cell r="I17" t="str">
            <v>2. Customer receiving medication and/or therapy for a mental health condition or substance addiction</v>
          </cell>
          <cell r="K17" t="str">
            <v xml:space="preserve">Furniture </v>
          </cell>
          <cell r="L17" t="str">
            <v>Voucher for small household items</v>
          </cell>
          <cell r="N17" t="str">
            <v>Hardship Grant</v>
          </cell>
          <cell r="O17">
            <v>45117</v>
          </cell>
          <cell r="P17">
            <v>45289</v>
          </cell>
          <cell r="Q17"/>
        </row>
        <row r="18">
          <cell r="A18" t="str">
            <v>E23-00013W</v>
          </cell>
          <cell r="C18" t="str">
            <v>E23-00013W</v>
          </cell>
          <cell r="D18" t="str">
            <v>B67 7AP</v>
          </cell>
          <cell r="F18" t="str">
            <v>Helping to alleviate financial hardship</v>
          </cell>
          <cell r="G18">
            <v>946</v>
          </cell>
          <cell r="H18">
            <v>45118</v>
          </cell>
          <cell r="I18" t="str">
            <v>7. Customer where there is a child/ren in receipt of means-tested free school meals</v>
          </cell>
          <cell r="K18" t="str">
            <v>Utility Vouchers</v>
          </cell>
          <cell r="L18" t="str">
            <v>Food Vouchers</v>
          </cell>
          <cell r="M18" t="str">
            <v>Clothing</v>
          </cell>
          <cell r="N18" t="str">
            <v>Hardship Grant</v>
          </cell>
          <cell r="O18">
            <v>45118</v>
          </cell>
          <cell r="P18">
            <v>45330</v>
          </cell>
          <cell r="Q18"/>
        </row>
        <row r="19">
          <cell r="A19" t="str">
            <v>E23-00014W</v>
          </cell>
          <cell r="C19" t="str">
            <v>E23-00014W</v>
          </cell>
          <cell r="D19" t="str">
            <v>CV32 7JS</v>
          </cell>
          <cell r="F19" t="str">
            <v>Helping to alleviate financial hardship</v>
          </cell>
          <cell r="G19">
            <v>506</v>
          </cell>
          <cell r="H19">
            <v>45120</v>
          </cell>
          <cell r="I19" t="str">
            <v>3  Customer/family moving from homelessness/supported living into independent living</v>
          </cell>
          <cell r="J19" t="str">
            <v>4. Customer/family fleeing from a violent or abusive relationship</v>
          </cell>
          <cell r="K19" t="str">
            <v>Appliances</v>
          </cell>
          <cell r="L19" t="str">
            <v>Voucher for small household items</v>
          </cell>
          <cell r="N19" t="str">
            <v>Hardship Grant</v>
          </cell>
          <cell r="O19">
            <v>45120</v>
          </cell>
          <cell r="P19">
            <v>45268</v>
          </cell>
          <cell r="Q19"/>
        </row>
        <row r="20">
          <cell r="A20" t="str">
            <v>E23-00015W</v>
          </cell>
          <cell r="C20" t="str">
            <v>E23-00015W</v>
          </cell>
          <cell r="D20" t="str">
            <v>CV34 5EN</v>
          </cell>
          <cell r="F20" t="str">
            <v>Helping to alleviate financial hardship</v>
          </cell>
          <cell r="G20">
            <v>1000</v>
          </cell>
          <cell r="H20">
            <v>45120</v>
          </cell>
          <cell r="I20" t="str">
            <v>1. Customer (or family member residing with them) with a diagnosed condition or disability (physical and/or sensory and/or behavioural)</v>
          </cell>
          <cell r="K20" t="str">
            <v>Food Vouchers</v>
          </cell>
          <cell r="L20" t="str">
            <v>Clothing</v>
          </cell>
          <cell r="N20" t="str">
            <v>Hardship Grant</v>
          </cell>
          <cell r="O20">
            <v>45120</v>
          </cell>
          <cell r="P20">
            <v>45268</v>
          </cell>
          <cell r="Q20"/>
        </row>
        <row r="21">
          <cell r="A21" t="str">
            <v>E23-00016W</v>
          </cell>
          <cell r="C21" t="str">
            <v>E23-00016W</v>
          </cell>
          <cell r="D21" t="str">
            <v>BA21 5PN</v>
          </cell>
          <cell r="F21" t="str">
            <v>Helping to alleviate financial hardship</v>
          </cell>
          <cell r="G21">
            <v>338</v>
          </cell>
          <cell r="H21">
            <v>45120</v>
          </cell>
          <cell r="I21" t="str">
            <v>1. Customer (or family member residing with them) with a diagnosed condition or disability (physical and/or sensory and/or behavioural)</v>
          </cell>
          <cell r="J21" t="str">
            <v>3  Customer/family moving from homelessness/supported living into independent living</v>
          </cell>
          <cell r="K21" t="str">
            <v>Appliances</v>
          </cell>
          <cell r="N21" t="str">
            <v>Hardship Grant</v>
          </cell>
          <cell r="O21">
            <v>45120</v>
          </cell>
          <cell r="P21">
            <v>45145</v>
          </cell>
          <cell r="Q21"/>
        </row>
        <row r="22">
          <cell r="A22" t="str">
            <v>E23-00017W</v>
          </cell>
          <cell r="C22" t="str">
            <v>E23-00017W</v>
          </cell>
          <cell r="D22" t="str">
            <v>BH14 0QW</v>
          </cell>
          <cell r="F22" t="str">
            <v>Helping to alleviate financial hardship</v>
          </cell>
          <cell r="G22">
            <v>937</v>
          </cell>
          <cell r="H22">
            <v>45125</v>
          </cell>
          <cell r="I22" t="str">
            <v>3  Customer/family moving from homelessness/supported living into independent living</v>
          </cell>
          <cell r="K22" t="str">
            <v xml:space="preserve">Furniture </v>
          </cell>
          <cell r="N22" t="str">
            <v>Hardship Grant</v>
          </cell>
          <cell r="O22">
            <v>45125</v>
          </cell>
          <cell r="P22">
            <v>45269</v>
          </cell>
          <cell r="Q22"/>
        </row>
        <row r="23">
          <cell r="A23" t="str">
            <v>E23-00018W</v>
          </cell>
          <cell r="C23" t="str">
            <v>E23-00018W</v>
          </cell>
          <cell r="D23" t="str">
            <v>SN1 4AS</v>
          </cell>
          <cell r="F23" t="str">
            <v>Helping to alleviate financial hardship</v>
          </cell>
          <cell r="G23">
            <v>250</v>
          </cell>
          <cell r="H23">
            <v>45142</v>
          </cell>
          <cell r="I23" t="str">
            <v>1. Customer (or family member residing with them) with a diagnosed condition or disability (physical and/or sensory and/or behavioural)</v>
          </cell>
          <cell r="K23" t="str">
            <v>Clothing</v>
          </cell>
          <cell r="L23" t="str">
            <v>Toys and Books</v>
          </cell>
          <cell r="M23" t="str">
            <v>Food Vouchers</v>
          </cell>
          <cell r="N23" t="str">
            <v>Hardship Grant</v>
          </cell>
          <cell r="O23">
            <v>45142</v>
          </cell>
          <cell r="P23">
            <v>45271</v>
          </cell>
          <cell r="Q23"/>
        </row>
        <row r="24">
          <cell r="A24" t="str">
            <v>E23-00020W</v>
          </cell>
          <cell r="C24" t="str">
            <v>E23-00020W</v>
          </cell>
          <cell r="D24" t="str">
            <v>DE1 2JN</v>
          </cell>
          <cell r="F24" t="str">
            <v>Helping to alleviate financial hardship</v>
          </cell>
          <cell r="G24">
            <v>900</v>
          </cell>
          <cell r="H24">
            <v>45121</v>
          </cell>
          <cell r="I24" t="str">
            <v>1. Customer (or family member residing with them) with a diagnosed condition or disability (physical and/or sensory and/or behavioural)</v>
          </cell>
          <cell r="K24" t="str">
            <v>Food Vouchers</v>
          </cell>
          <cell r="L24" t="str">
            <v>Utility Vouchers</v>
          </cell>
          <cell r="N24" t="str">
            <v>Hardship Grant</v>
          </cell>
          <cell r="O24">
            <v>45121</v>
          </cell>
          <cell r="P24">
            <v>45271</v>
          </cell>
          <cell r="Q24"/>
        </row>
        <row r="25">
          <cell r="A25" t="str">
            <v>E23-00021W</v>
          </cell>
          <cell r="C25" t="str">
            <v>E23-00021W</v>
          </cell>
          <cell r="D25" t="str">
            <v>LE13 1LN</v>
          </cell>
          <cell r="F25" t="str">
            <v xml:space="preserve">Providing new flooring </v>
          </cell>
          <cell r="G25">
            <v>962.4</v>
          </cell>
          <cell r="H25">
            <v>45230</v>
          </cell>
          <cell r="I25" t="str">
            <v>6b. Customer/family under the care of Social Services (Adult or Children’s) - DV</v>
          </cell>
          <cell r="K25" t="str">
            <v>Flooring</v>
          </cell>
          <cell r="N25" t="str">
            <v>Flooring Grant</v>
          </cell>
          <cell r="O25">
            <v>45230</v>
          </cell>
          <cell r="P25">
            <v>45302</v>
          </cell>
          <cell r="Q25"/>
        </row>
        <row r="26">
          <cell r="A26" t="str">
            <v>E23-00022W</v>
          </cell>
          <cell r="C26" t="str">
            <v>E23-00022W</v>
          </cell>
          <cell r="D26" t="str">
            <v>OX16 2DG</v>
          </cell>
          <cell r="F26" t="str">
            <v>Helping to alleviate financial hardship</v>
          </cell>
          <cell r="G26">
            <v>942</v>
          </cell>
          <cell r="H26">
            <v>45131</v>
          </cell>
          <cell r="I26" t="str">
            <v>2. Customer receiving medication and/or therapy for a mental health condition or substance addiction</v>
          </cell>
          <cell r="K26" t="str">
            <v>Food Vouchers</v>
          </cell>
          <cell r="L26" t="str">
            <v>Clothing</v>
          </cell>
          <cell r="M26"/>
          <cell r="N26" t="str">
            <v>Hardship Grant</v>
          </cell>
          <cell r="O26">
            <v>45131</v>
          </cell>
          <cell r="P26">
            <v>45269</v>
          </cell>
          <cell r="Q26"/>
        </row>
        <row r="27">
          <cell r="A27" t="str">
            <v>E23-00023W</v>
          </cell>
          <cell r="C27" t="str">
            <v>E23-00023W</v>
          </cell>
          <cell r="D27" t="str">
            <v>BH16 5AZ</v>
          </cell>
          <cell r="F27" t="str">
            <v>Helping to alleviate financial hardship</v>
          </cell>
          <cell r="G27">
            <v>1029</v>
          </cell>
          <cell r="H27">
            <v>45131</v>
          </cell>
          <cell r="I27" t="str">
            <v>3  Customer/family moving from homelessness/supported living into independent living</v>
          </cell>
          <cell r="K27" t="str">
            <v>Appliances</v>
          </cell>
          <cell r="L27" t="str">
            <v>Voucher for small household items</v>
          </cell>
          <cell r="N27" t="str">
            <v>Hardship Grant</v>
          </cell>
          <cell r="O27">
            <v>45131</v>
          </cell>
          <cell r="P27">
            <v>45269</v>
          </cell>
          <cell r="Q27"/>
        </row>
        <row r="28">
          <cell r="A28" t="str">
            <v>E23-00024W</v>
          </cell>
          <cell r="C28" t="str">
            <v>E23-00024W</v>
          </cell>
          <cell r="D28" t="str">
            <v>GL1 2JS</v>
          </cell>
          <cell r="F28" t="str">
            <v>Helping to alleviate financial hardship</v>
          </cell>
          <cell r="G28">
            <v>591.27</v>
          </cell>
          <cell r="H28">
            <v>45131</v>
          </cell>
          <cell r="I28" t="str">
            <v>6d. Customer/family under the care of Social Services (Adult or Children’s - FH</v>
          </cell>
          <cell r="K28" t="str">
            <v xml:space="preserve">Furniture </v>
          </cell>
          <cell r="L28" t="str">
            <v>Voucher for small household items</v>
          </cell>
          <cell r="N28" t="str">
            <v>Hardship Grant</v>
          </cell>
          <cell r="O28">
            <v>45131</v>
          </cell>
          <cell r="P28">
            <v>45145</v>
          </cell>
          <cell r="Q28"/>
        </row>
        <row r="29">
          <cell r="A29" t="str">
            <v>E23-00025W</v>
          </cell>
          <cell r="C29" t="str">
            <v>E23-00025W</v>
          </cell>
          <cell r="D29" t="str">
            <v>BS23 3EA</v>
          </cell>
          <cell r="F29" t="str">
            <v>Helping to alleviate financial hardship</v>
          </cell>
          <cell r="G29">
            <v>977.27</v>
          </cell>
          <cell r="H29">
            <v>45131</v>
          </cell>
          <cell r="I29" t="str">
            <v>3  Customer/family moving from homelessness/supported living into independent living</v>
          </cell>
          <cell r="K29" t="str">
            <v>Appliances</v>
          </cell>
          <cell r="L29"/>
          <cell r="N29" t="str">
            <v>Hardship Grant</v>
          </cell>
          <cell r="O29">
            <v>45131</v>
          </cell>
          <cell r="P29">
            <v>45268</v>
          </cell>
          <cell r="Q29"/>
        </row>
        <row r="30">
          <cell r="A30" t="str">
            <v>E23-00026W</v>
          </cell>
          <cell r="C30" t="str">
            <v>E23-00026W</v>
          </cell>
          <cell r="D30" t="str">
            <v>RG1 6QS</v>
          </cell>
          <cell r="F30" t="str">
            <v>Helping to provide an education or training  opportunity</v>
          </cell>
          <cell r="G30">
            <v>905</v>
          </cell>
          <cell r="H30">
            <v>45134</v>
          </cell>
          <cell r="I30" t="str">
            <v>10. Education Training and Employment</v>
          </cell>
          <cell r="K30" t="str">
            <v>Training and Course Fees</v>
          </cell>
          <cell r="L30" t="str">
            <v>Laptops</v>
          </cell>
          <cell r="M30" t="str">
            <v>Stationery and other associated items</v>
          </cell>
          <cell r="N30" t="str">
            <v>Education Training &amp; Employment Grant</v>
          </cell>
          <cell r="O30">
            <v>45134</v>
          </cell>
          <cell r="P30">
            <v>45269</v>
          </cell>
          <cell r="Q30"/>
        </row>
        <row r="31">
          <cell r="A31" t="str">
            <v>E23-00027W</v>
          </cell>
          <cell r="C31" t="str">
            <v>E23-00027W</v>
          </cell>
          <cell r="D31" t="str">
            <v>HX2 8BN</v>
          </cell>
          <cell r="F31" t="str">
            <v>Helping to alleviate financial hardship</v>
          </cell>
          <cell r="G31">
            <v>896.17</v>
          </cell>
          <cell r="H31">
            <v>45140</v>
          </cell>
          <cell r="I31" t="str">
            <v>3  Customer/family moving from homelessness/supported living into independent living</v>
          </cell>
          <cell r="K31" t="str">
            <v xml:space="preserve">Furniture </v>
          </cell>
          <cell r="N31" t="str">
            <v>Hardship Grant</v>
          </cell>
          <cell r="O31">
            <v>45140</v>
          </cell>
          <cell r="P31">
            <v>45269</v>
          </cell>
          <cell r="Q31"/>
        </row>
        <row r="32">
          <cell r="A32" t="str">
            <v>E23-00029W</v>
          </cell>
          <cell r="C32" t="str">
            <v>E23-00029W</v>
          </cell>
          <cell r="D32" t="str">
            <v>NN3 8FD</v>
          </cell>
          <cell r="F32" t="str">
            <v>Helping to provide an education or training  opportunity</v>
          </cell>
          <cell r="G32">
            <v>200</v>
          </cell>
          <cell r="H32">
            <v>45131</v>
          </cell>
          <cell r="I32" t="str">
            <v>10. Education Training and Employment</v>
          </cell>
          <cell r="K32" t="str">
            <v>Clothing</v>
          </cell>
          <cell r="N32" t="str">
            <v>Education Training &amp; Employment Grant</v>
          </cell>
          <cell r="O32">
            <v>45131</v>
          </cell>
          <cell r="P32">
            <v>45145</v>
          </cell>
          <cell r="Q32"/>
        </row>
        <row r="33">
          <cell r="A33" t="str">
            <v>E23-00030W</v>
          </cell>
          <cell r="C33" t="str">
            <v>E23-00030W</v>
          </cell>
          <cell r="D33" t="str">
            <v>PO7 7TT</v>
          </cell>
          <cell r="F33" t="str">
            <v>Helping to alleviate financial hardship</v>
          </cell>
          <cell r="G33">
            <v>960</v>
          </cell>
          <cell r="H33">
            <v>45131</v>
          </cell>
          <cell r="I33" t="str">
            <v>7. Customer where there is a child/ren in receipt of means-tested free school meals</v>
          </cell>
          <cell r="K33" t="str">
            <v>Food Vouchers</v>
          </cell>
          <cell r="L33" t="str">
            <v>Utility Vouchers</v>
          </cell>
          <cell r="N33" t="str">
            <v>Hardship Grant</v>
          </cell>
          <cell r="O33">
            <v>45131</v>
          </cell>
          <cell r="P33">
            <v>45271</v>
          </cell>
          <cell r="Q33"/>
        </row>
        <row r="34">
          <cell r="A34" t="str">
            <v>E23-00032W</v>
          </cell>
          <cell r="C34" t="str">
            <v>E23-00032W</v>
          </cell>
          <cell r="D34" t="str">
            <v>NN8 6DB</v>
          </cell>
          <cell r="F34" t="str">
            <v>Helping to alleviate financial hardship</v>
          </cell>
          <cell r="G34">
            <v>803</v>
          </cell>
          <cell r="H34">
            <v>45146</v>
          </cell>
          <cell r="I34" t="str">
            <v>3  Customer/family moving from homelessness/supported living into independent living</v>
          </cell>
          <cell r="K34" t="str">
            <v>Appliances</v>
          </cell>
          <cell r="L34"/>
          <cell r="N34" t="str">
            <v>Hardship Grant</v>
          </cell>
          <cell r="O34">
            <v>45146</v>
          </cell>
          <cell r="P34">
            <v>45268</v>
          </cell>
          <cell r="Q34"/>
        </row>
        <row r="35">
          <cell r="A35" t="str">
            <v>E23-00033W</v>
          </cell>
          <cell r="C35" t="str">
            <v>E23-00033W</v>
          </cell>
          <cell r="D35" t="str">
            <v>TA12 6FX</v>
          </cell>
          <cell r="F35" t="str">
            <v>Helping to alleviate financial hardship</v>
          </cell>
          <cell r="G35">
            <v>778</v>
          </cell>
          <cell r="H35">
            <v>45134</v>
          </cell>
          <cell r="I35" t="str">
            <v>7. Customer where there is a child/ren in receipt of means-tested free school meals</v>
          </cell>
          <cell r="K35" t="str">
            <v>Appliances</v>
          </cell>
          <cell r="L35" t="str">
            <v>Food Vouchers</v>
          </cell>
          <cell r="M35" t="str">
            <v>Clothing</v>
          </cell>
          <cell r="N35" t="str">
            <v>Hardship Grant</v>
          </cell>
          <cell r="O35">
            <v>45134</v>
          </cell>
          <cell r="P35">
            <v>45269</v>
          </cell>
          <cell r="Q35"/>
        </row>
        <row r="36">
          <cell r="A36" t="str">
            <v>E23-00034W</v>
          </cell>
          <cell r="C36" t="str">
            <v>E23-00034W</v>
          </cell>
          <cell r="D36" t="str">
            <v>TA18 7AT</v>
          </cell>
          <cell r="F36" t="str">
            <v>Helping to alleviate financial hardship</v>
          </cell>
          <cell r="G36">
            <v>980.92</v>
          </cell>
          <cell r="H36">
            <v>45133</v>
          </cell>
          <cell r="I36" t="str">
            <v>7. Customer where there is a child/ren in receipt of means-tested free school meals</v>
          </cell>
          <cell r="K36" t="str">
            <v xml:space="preserve">Furniture </v>
          </cell>
          <cell r="L36" t="str">
            <v>Voucher for small household items</v>
          </cell>
          <cell r="N36" t="str">
            <v>Hardship Grant</v>
          </cell>
          <cell r="O36">
            <v>45133</v>
          </cell>
          <cell r="P36">
            <v>45271</v>
          </cell>
          <cell r="Q36"/>
        </row>
        <row r="37">
          <cell r="A37" t="str">
            <v>E23-00035W</v>
          </cell>
          <cell r="C37" t="str">
            <v>E23-00035W</v>
          </cell>
          <cell r="D37" t="str">
            <v>MK43 9NJ</v>
          </cell>
          <cell r="F37" t="str">
            <v>Helping to alleviate financial hardship</v>
          </cell>
          <cell r="G37">
            <v>983.77</v>
          </cell>
          <cell r="H37">
            <v>45133</v>
          </cell>
          <cell r="I37" t="str">
            <v>3  Customer/family moving from homelessness/supported living into independent living</v>
          </cell>
          <cell r="K37" t="str">
            <v xml:space="preserve">Furniture </v>
          </cell>
          <cell r="L37" t="str">
            <v>Removals</v>
          </cell>
          <cell r="N37" t="str">
            <v>Hardship Grant</v>
          </cell>
          <cell r="O37">
            <v>45133</v>
          </cell>
          <cell r="P37">
            <v>45145</v>
          </cell>
          <cell r="Q37"/>
        </row>
        <row r="38">
          <cell r="A38" t="str">
            <v>E23-00036W</v>
          </cell>
          <cell r="C38" t="str">
            <v>E23-00036W</v>
          </cell>
          <cell r="D38" t="str">
            <v>SP4 7FL</v>
          </cell>
          <cell r="F38" t="str">
            <v>Providing financial aid during a time of crisis</v>
          </cell>
          <cell r="G38">
            <v>500</v>
          </cell>
          <cell r="H38">
            <v>45132</v>
          </cell>
          <cell r="I38" t="str">
            <v>5. Customer/family having been the victims of a reported crime in their home.</v>
          </cell>
          <cell r="K38" t="str">
            <v>Clothing</v>
          </cell>
          <cell r="L38"/>
          <cell r="N38" t="str">
            <v>Crisis Grant</v>
          </cell>
          <cell r="O38">
            <v>45132</v>
          </cell>
          <cell r="P38">
            <v>45268</v>
          </cell>
          <cell r="Q38"/>
        </row>
        <row r="39">
          <cell r="A39" t="str">
            <v>E23-00037W</v>
          </cell>
          <cell r="C39" t="str">
            <v>E23-00037W</v>
          </cell>
          <cell r="D39" t="str">
            <v>OX16 2DN</v>
          </cell>
          <cell r="F39" t="str">
            <v>Helping to alleviate financial hardship</v>
          </cell>
          <cell r="G39">
            <v>760</v>
          </cell>
          <cell r="H39">
            <v>45133</v>
          </cell>
          <cell r="I39" t="str">
            <v>1. Customer (or family member residing with them) with a diagnosed condition or disability (physical and/or sensory and/or behavioural)</v>
          </cell>
          <cell r="J39" t="str">
            <v>2. Customer receiving medication and/or therapy for a mental health condition or substance addiction</v>
          </cell>
          <cell r="K39" t="str">
            <v>Food Vouchers</v>
          </cell>
          <cell r="L39" t="str">
            <v>Clothing</v>
          </cell>
          <cell r="N39" t="str">
            <v>Hardship Grant</v>
          </cell>
          <cell r="O39">
            <v>45133</v>
          </cell>
          <cell r="P39">
            <v>45271</v>
          </cell>
          <cell r="Q39"/>
        </row>
        <row r="40">
          <cell r="A40" t="str">
            <v>E23-00039W</v>
          </cell>
          <cell r="C40" t="str">
            <v>E23-00039W</v>
          </cell>
          <cell r="D40" t="str">
            <v>LE19 4DH</v>
          </cell>
          <cell r="F40" t="str">
            <v>Helping to alleviate financial hardship</v>
          </cell>
          <cell r="G40">
            <v>600</v>
          </cell>
          <cell r="H40">
            <v>45134</v>
          </cell>
          <cell r="I40" t="str">
            <v>1. Customer (or family member residing with them) with a diagnosed condition or disability (physical and/or sensory and/or behavioural)</v>
          </cell>
          <cell r="K40" t="str">
            <v>Food Vouchers</v>
          </cell>
          <cell r="N40" t="str">
            <v>Hardship Grant</v>
          </cell>
          <cell r="O40">
            <v>45134</v>
          </cell>
          <cell r="P40">
            <v>45269</v>
          </cell>
          <cell r="Q40"/>
        </row>
        <row r="41">
          <cell r="A41" t="str">
            <v>E23-00040W</v>
          </cell>
          <cell r="C41" t="str">
            <v>E23-00040W</v>
          </cell>
          <cell r="D41" t="str">
            <v>BN26 6FW</v>
          </cell>
          <cell r="F41" t="str">
            <v>Helping to alleviate financial hardship</v>
          </cell>
          <cell r="G41">
            <v>1455.98</v>
          </cell>
          <cell r="H41">
            <v>45141</v>
          </cell>
          <cell r="I41" t="str">
            <v>1. Customer (or family member residing with them) with a diagnosed condition or disability (physical and/or sensory and/or behavioural)</v>
          </cell>
          <cell r="K41" t="str">
            <v>Appliances</v>
          </cell>
          <cell r="N41" t="str">
            <v>Hardship Grant</v>
          </cell>
          <cell r="O41">
            <v>45141</v>
          </cell>
          <cell r="P41">
            <v>45269</v>
          </cell>
          <cell r="Q41"/>
        </row>
        <row r="42">
          <cell r="A42" t="str">
            <v>E23-00041W</v>
          </cell>
          <cell r="C42" t="str">
            <v>E23-00041W</v>
          </cell>
          <cell r="D42" t="str">
            <v>SN1 1HE</v>
          </cell>
          <cell r="F42" t="str">
            <v>Providing financial aid during a time of crisis</v>
          </cell>
          <cell r="G42">
            <v>420</v>
          </cell>
          <cell r="H42">
            <v>45134</v>
          </cell>
          <cell r="I42" t="str">
            <v>4. Customer/family fleeing from a violent or abusive relationship</v>
          </cell>
          <cell r="K42" t="str">
            <v>Food Vouchers</v>
          </cell>
          <cell r="L42" t="str">
            <v>Clothing</v>
          </cell>
          <cell r="M42" t="str">
            <v>Utility Vouchers</v>
          </cell>
          <cell r="N42" t="str">
            <v>Crisis Grant</v>
          </cell>
          <cell r="O42">
            <v>45134</v>
          </cell>
          <cell r="P42">
            <v>45268</v>
          </cell>
          <cell r="Q42"/>
        </row>
        <row r="43">
          <cell r="A43" t="str">
            <v>E23-00042W</v>
          </cell>
          <cell r="C43" t="str">
            <v>E23-00042W</v>
          </cell>
          <cell r="D43" t="str">
            <v>DT1 3BD</v>
          </cell>
          <cell r="F43" t="str">
            <v>Helping to alleviate financial hardship</v>
          </cell>
          <cell r="G43">
            <v>996</v>
          </cell>
          <cell r="H43">
            <v>45133</v>
          </cell>
          <cell r="I43" t="str">
            <v>3  Customer/family moving from homelessness/supported living into independent living</v>
          </cell>
          <cell r="K43" t="str">
            <v>Appliances</v>
          </cell>
          <cell r="L43" t="str">
            <v>Voucher for small household items</v>
          </cell>
          <cell r="N43" t="str">
            <v>Hardship Grant</v>
          </cell>
          <cell r="O43">
            <v>45133</v>
          </cell>
          <cell r="P43">
            <v>45268</v>
          </cell>
          <cell r="Q43"/>
        </row>
        <row r="44">
          <cell r="A44" t="str">
            <v>E23-00043W</v>
          </cell>
          <cell r="C44" t="str">
            <v>E23-00043W</v>
          </cell>
          <cell r="D44" t="str">
            <v>RG14 7TZ</v>
          </cell>
          <cell r="F44" t="str">
            <v>Providing financial aid after an impactful incident</v>
          </cell>
          <cell r="G44">
            <v>2397.4499999999998</v>
          </cell>
          <cell r="H44">
            <v>45147</v>
          </cell>
          <cell r="I44" t="str">
            <v>4. Customer/family fleeing from a violent or abusive relationship</v>
          </cell>
          <cell r="J44" t="str">
            <v>6b. Customer/family under the care of Social Services (Adult or Children’s) - DV</v>
          </cell>
          <cell r="K44" t="str">
            <v xml:space="preserve">Furniture </v>
          </cell>
          <cell r="L44" t="str">
            <v>Food Vouchers</v>
          </cell>
          <cell r="M44" t="str">
            <v>Voucher for small household items</v>
          </cell>
          <cell r="N44" t="str">
            <v>Critical Incident Grant</v>
          </cell>
          <cell r="O44">
            <v>45147</v>
          </cell>
          <cell r="P44">
            <v>45269</v>
          </cell>
          <cell r="Q44"/>
        </row>
        <row r="45">
          <cell r="A45" t="str">
            <v>E23-00044W</v>
          </cell>
          <cell r="C45" t="str">
            <v>E23-00044W</v>
          </cell>
          <cell r="D45" t="str">
            <v>SO40 8XT</v>
          </cell>
          <cell r="F45" t="str">
            <v>Helping to alleviate financial hardship</v>
          </cell>
          <cell r="G45">
            <v>850.79</v>
          </cell>
          <cell r="H45">
            <v>45140</v>
          </cell>
          <cell r="I45" t="str">
            <v>1. Customer (or family member residing with them) with a diagnosed condition or disability (physical and/or sensory and/or behavioural)</v>
          </cell>
          <cell r="J45" t="str">
            <v>3  Customer/family moving from homelessness/supported living into independent living</v>
          </cell>
          <cell r="K45" t="str">
            <v>Appliances</v>
          </cell>
          <cell r="L45" t="str">
            <v>Voucher for small household items</v>
          </cell>
          <cell r="N45" t="str">
            <v>Hardship Grant</v>
          </cell>
          <cell r="O45">
            <v>45140</v>
          </cell>
          <cell r="P45">
            <v>45273</v>
          </cell>
          <cell r="Q45"/>
        </row>
        <row r="46">
          <cell r="A46" t="str">
            <v>E23-00045W</v>
          </cell>
          <cell r="C46" t="str">
            <v>E23-00045W</v>
          </cell>
          <cell r="D46" t="str">
            <v>RG2 7RP</v>
          </cell>
          <cell r="F46" t="str">
            <v>Helping to alleviate financial hardship</v>
          </cell>
          <cell r="G46">
            <v>720</v>
          </cell>
          <cell r="H46">
            <v>45135</v>
          </cell>
          <cell r="I46" t="str">
            <v>1. Customer (or family member residing with them) with a diagnosed condition or disability (physical and/or sensory and/or behavioural)</v>
          </cell>
          <cell r="J46" t="str">
            <v>2. Customer receiving medication and/or therapy for a mental health condition or substance addiction</v>
          </cell>
          <cell r="K46" t="str">
            <v>Food Vouchers</v>
          </cell>
          <cell r="L46"/>
          <cell r="N46" t="str">
            <v>Hardship Grant</v>
          </cell>
          <cell r="O46">
            <v>45135</v>
          </cell>
          <cell r="P46">
            <v>45313</v>
          </cell>
          <cell r="Q46"/>
        </row>
        <row r="47">
          <cell r="A47" t="str">
            <v>E23-00046W</v>
          </cell>
          <cell r="C47" t="str">
            <v>E23-00046W</v>
          </cell>
          <cell r="D47" t="str">
            <v>HR5 3BE</v>
          </cell>
          <cell r="F47" t="str">
            <v>Helping to alleviate financial hardship</v>
          </cell>
          <cell r="G47">
            <v>727</v>
          </cell>
          <cell r="H47">
            <v>45145</v>
          </cell>
          <cell r="I47" t="str">
            <v>2. Customer receiving medication and/or therapy for a mental health condition or substance addiction</v>
          </cell>
          <cell r="K47" t="str">
            <v>Appliances</v>
          </cell>
          <cell r="N47" t="str">
            <v>Hardship Grant</v>
          </cell>
          <cell r="O47">
            <v>45145</v>
          </cell>
          <cell r="P47">
            <v>45268</v>
          </cell>
          <cell r="Q47"/>
        </row>
        <row r="48">
          <cell r="A48" t="str">
            <v>E23-00048W</v>
          </cell>
          <cell r="C48" t="str">
            <v>E23-00048W</v>
          </cell>
          <cell r="D48" t="str">
            <v>PO1 4EB</v>
          </cell>
          <cell r="F48" t="str">
            <v>Helping to alleviate financial hardship</v>
          </cell>
          <cell r="G48">
            <v>484.12</v>
          </cell>
          <cell r="H48">
            <v>45138</v>
          </cell>
          <cell r="I48" t="str">
            <v>3  Customer/family moving from homelessness/supported living into independent living</v>
          </cell>
          <cell r="K48" t="str">
            <v xml:space="preserve">Furniture </v>
          </cell>
          <cell r="N48" t="str">
            <v>Hardship Grant</v>
          </cell>
          <cell r="O48">
            <v>45138</v>
          </cell>
          <cell r="P48">
            <v>45145</v>
          </cell>
          <cell r="Q48"/>
        </row>
        <row r="49">
          <cell r="A49" t="str">
            <v>E23-00049W</v>
          </cell>
          <cell r="C49" t="str">
            <v>E23-00049W</v>
          </cell>
          <cell r="D49" t="str">
            <v>TA5 2FE</v>
          </cell>
          <cell r="F49" t="str">
            <v>Helping to alleviate financial hardship</v>
          </cell>
          <cell r="G49">
            <v>934.13</v>
          </cell>
          <cell r="H49">
            <v>45139</v>
          </cell>
          <cell r="I49" t="str">
            <v>3  Customer/family moving from homelessness/supported living into independent living</v>
          </cell>
          <cell r="K49" t="str">
            <v xml:space="preserve">Furniture </v>
          </cell>
          <cell r="L49" t="str">
            <v>Food Vouchers</v>
          </cell>
          <cell r="M49" t="str">
            <v>Utility Vouchers</v>
          </cell>
          <cell r="N49" t="str">
            <v>Hardship Grant</v>
          </cell>
          <cell r="O49">
            <v>45139</v>
          </cell>
          <cell r="P49">
            <v>45269</v>
          </cell>
          <cell r="Q49"/>
        </row>
        <row r="50">
          <cell r="A50" t="str">
            <v>E23-00050W</v>
          </cell>
          <cell r="C50" t="str">
            <v>E23-00050W</v>
          </cell>
          <cell r="D50" t="str">
            <v>SP5 4BH</v>
          </cell>
          <cell r="F50" t="str">
            <v>Helping to alleviate financial hardship</v>
          </cell>
          <cell r="G50">
            <v>1028</v>
          </cell>
          <cell r="H50">
            <v>45135</v>
          </cell>
          <cell r="I50" t="str">
            <v>1. Customer (or family member residing with them) with a diagnosed condition or disability (physical and/or sensory and/or behavioural)</v>
          </cell>
          <cell r="J50" t="str">
            <v>2. Customer receiving medication and/or therapy for a mental health condition or substance addiction</v>
          </cell>
          <cell r="K50" t="str">
            <v>Appliances</v>
          </cell>
          <cell r="L50" t="str">
            <v>Voucher for small household items</v>
          </cell>
          <cell r="N50" t="str">
            <v>Hardship Grant</v>
          </cell>
          <cell r="O50">
            <v>45135</v>
          </cell>
          <cell r="P50">
            <v>45268</v>
          </cell>
          <cell r="Q50"/>
        </row>
        <row r="51">
          <cell r="A51" t="str">
            <v>E23-00051W</v>
          </cell>
          <cell r="C51" t="str">
            <v>E23-00051W</v>
          </cell>
          <cell r="D51" t="str">
            <v>OX16 2DT</v>
          </cell>
          <cell r="F51" t="str">
            <v>Helping to alleviate financial hardship</v>
          </cell>
          <cell r="G51">
            <v>967</v>
          </cell>
          <cell r="H51">
            <v>45149</v>
          </cell>
          <cell r="I51" t="str">
            <v>7. Customer where there is a child/ren in receipt of means-tested free school meals</v>
          </cell>
          <cell r="K51" t="str">
            <v>Appliances</v>
          </cell>
          <cell r="L51" t="str">
            <v>Food Vouchers</v>
          </cell>
          <cell r="M51" t="str">
            <v>Utility Vouchers</v>
          </cell>
          <cell r="N51" t="str">
            <v>Hardship Grant</v>
          </cell>
          <cell r="O51">
            <v>45149</v>
          </cell>
          <cell r="P51">
            <v>45269</v>
          </cell>
          <cell r="Q51"/>
        </row>
        <row r="52">
          <cell r="A52" t="str">
            <v>E23-00052W</v>
          </cell>
          <cell r="C52" t="str">
            <v>E23-00052W</v>
          </cell>
          <cell r="D52" t="str">
            <v>SN4 0QT</v>
          </cell>
          <cell r="F52" t="str">
            <v>Helping to provide an education or training  opportunity</v>
          </cell>
          <cell r="G52">
            <v>330</v>
          </cell>
          <cell r="H52">
            <v>45148</v>
          </cell>
          <cell r="I52" t="str">
            <v>7. Customer where there is a child/ren in receipt of means-tested free school meals</v>
          </cell>
          <cell r="K52" t="str">
            <v>Food Vouchers</v>
          </cell>
          <cell r="L52" t="str">
            <v>Clothing</v>
          </cell>
          <cell r="N52" t="str">
            <v>Education Training &amp; Employment Grant</v>
          </cell>
          <cell r="O52">
            <v>45148</v>
          </cell>
          <cell r="P52">
            <v>45271</v>
          </cell>
          <cell r="Q52"/>
        </row>
        <row r="53">
          <cell r="A53" t="str">
            <v>E23-00053W</v>
          </cell>
          <cell r="C53" t="str">
            <v>E23-00053W</v>
          </cell>
          <cell r="D53" t="str">
            <v>LE11 5XF</v>
          </cell>
          <cell r="F53" t="str">
            <v>Helping to alleviate financial hardship</v>
          </cell>
          <cell r="G53">
            <v>1002.09</v>
          </cell>
          <cell r="H53">
            <v>45147</v>
          </cell>
          <cell r="I53" t="str">
            <v>3  Customer/family moving from homelessness/supported living into independent living</v>
          </cell>
          <cell r="K53" t="str">
            <v xml:space="preserve">Furniture </v>
          </cell>
          <cell r="L53" t="str">
            <v>Voucher for small household items</v>
          </cell>
          <cell r="N53" t="str">
            <v>Hardship Grant</v>
          </cell>
          <cell r="O53">
            <v>45147</v>
          </cell>
          <cell r="P53">
            <v>45269</v>
          </cell>
          <cell r="Q53"/>
        </row>
        <row r="54">
          <cell r="A54" t="str">
            <v>E23-00054W</v>
          </cell>
          <cell r="C54" t="str">
            <v>E23-00054W</v>
          </cell>
          <cell r="D54" t="str">
            <v>MK41 9RW</v>
          </cell>
          <cell r="F54" t="str">
            <v>Helping to alleviate financial hardship</v>
          </cell>
          <cell r="G54">
            <v>775.37</v>
          </cell>
          <cell r="H54">
            <v>45163</v>
          </cell>
          <cell r="I54" t="str">
            <v>3  Customer/family moving from homelessness/supported living into independent living</v>
          </cell>
          <cell r="K54" t="str">
            <v>Appliances</v>
          </cell>
          <cell r="N54" t="str">
            <v>Hardship Grant</v>
          </cell>
          <cell r="O54">
            <v>45163</v>
          </cell>
          <cell r="P54">
            <v>45269</v>
          </cell>
          <cell r="Q54"/>
        </row>
        <row r="55">
          <cell r="A55" t="str">
            <v>E23-00056W</v>
          </cell>
          <cell r="C55" t="str">
            <v>E23-00056W</v>
          </cell>
          <cell r="D55" t="str">
            <v>SP4 7FL</v>
          </cell>
          <cell r="F55" t="str">
            <v>Helping to alleviate financial hardship</v>
          </cell>
          <cell r="G55">
            <v>490</v>
          </cell>
          <cell r="H55">
            <v>45149</v>
          </cell>
          <cell r="I55" t="str">
            <v>2. Customer receiving medication and/or therapy for a mental health condition or substance addiction</v>
          </cell>
          <cell r="K55" t="str">
            <v>Food Vouchers</v>
          </cell>
          <cell r="L55" t="str">
            <v>Clothing</v>
          </cell>
          <cell r="N55" t="str">
            <v>Hardship Grant</v>
          </cell>
          <cell r="O55">
            <v>45149</v>
          </cell>
          <cell r="P55">
            <v>45271</v>
          </cell>
          <cell r="Q55"/>
        </row>
        <row r="56">
          <cell r="A56" t="str">
            <v>E23-00057W</v>
          </cell>
          <cell r="C56" t="str">
            <v>E23-00057W</v>
          </cell>
          <cell r="D56" t="str">
            <v>BS23 3PQ</v>
          </cell>
          <cell r="F56" t="str">
            <v>Helping to alleviate financial hardship</v>
          </cell>
          <cell r="G56">
            <v>600</v>
          </cell>
          <cell r="H56">
            <v>45149</v>
          </cell>
          <cell r="I56" t="str">
            <v>1. Customer (or family member residing with them) with a diagnosed condition or disability (physical and/or sensory and/or behavioural)</v>
          </cell>
          <cell r="K56" t="str">
            <v>Food Vouchers</v>
          </cell>
          <cell r="N56" t="str">
            <v>Hardship Grant</v>
          </cell>
          <cell r="O56">
            <v>45149</v>
          </cell>
          <cell r="P56">
            <v>45269</v>
          </cell>
          <cell r="Q56"/>
        </row>
        <row r="57">
          <cell r="A57" t="str">
            <v>E23-00058W</v>
          </cell>
          <cell r="C57" t="str">
            <v>E23-00058W</v>
          </cell>
          <cell r="D57" t="str">
            <v>CV34 6HZ</v>
          </cell>
          <cell r="F57" t="str">
            <v>Helping to alleviate financial hardship</v>
          </cell>
          <cell r="G57">
            <v>1018</v>
          </cell>
          <cell r="H57">
            <v>45152</v>
          </cell>
          <cell r="I57" t="str">
            <v>2. Customer receiving medication and/or therapy for a mental health condition or substance addiction</v>
          </cell>
          <cell r="K57" t="str">
            <v>Food Vouchers</v>
          </cell>
          <cell r="L57" t="str">
            <v>Appliances</v>
          </cell>
          <cell r="N57" t="str">
            <v>Hardship Grant</v>
          </cell>
          <cell r="O57">
            <v>45152</v>
          </cell>
          <cell r="P57">
            <v>45190</v>
          </cell>
          <cell r="Q57"/>
        </row>
        <row r="58">
          <cell r="A58" t="str">
            <v>E23-00059W</v>
          </cell>
          <cell r="C58" t="str">
            <v>E23-00059W</v>
          </cell>
          <cell r="D58" t="str">
            <v>SN2 8AH</v>
          </cell>
          <cell r="F58" t="str">
            <v>Helping to alleviate financial hardship</v>
          </cell>
          <cell r="G58">
            <v>1019</v>
          </cell>
          <cell r="H58">
            <v>45148</v>
          </cell>
          <cell r="I58" t="str">
            <v>3  Customer/family moving from homelessness/supported living into independent living</v>
          </cell>
          <cell r="K58" t="str">
            <v>Appliances</v>
          </cell>
          <cell r="L58" t="str">
            <v>Voucher for small household items</v>
          </cell>
          <cell r="N58" t="str">
            <v>Hardship Grant</v>
          </cell>
          <cell r="O58">
            <v>45148</v>
          </cell>
          <cell r="P58">
            <v>45156</v>
          </cell>
          <cell r="Q58"/>
        </row>
        <row r="59">
          <cell r="A59" t="str">
            <v>E23-00060W</v>
          </cell>
          <cell r="C59" t="str">
            <v>E23-00060W</v>
          </cell>
          <cell r="D59" t="str">
            <v>MK42 7NZ</v>
          </cell>
          <cell r="F59" t="str">
            <v>Providing financial aid during a time of crisis</v>
          </cell>
          <cell r="G59">
            <v>300</v>
          </cell>
          <cell r="H59">
            <v>45147</v>
          </cell>
          <cell r="I59" t="str">
            <v>4. Customer/family fleeing from a violent or abusive relationship</v>
          </cell>
          <cell r="K59" t="str">
            <v>Food Vouchers</v>
          </cell>
          <cell r="N59" t="str">
            <v>Crisis Grant</v>
          </cell>
          <cell r="O59">
            <v>45147</v>
          </cell>
          <cell r="P59">
            <v>45287</v>
          </cell>
          <cell r="Q59"/>
        </row>
        <row r="60">
          <cell r="A60" t="str">
            <v>E23-00061W</v>
          </cell>
          <cell r="C60" t="str">
            <v>E23-00061W</v>
          </cell>
          <cell r="D60" t="str">
            <v>MK41 8QW</v>
          </cell>
          <cell r="F60" t="str">
            <v xml:space="preserve">Providing new flooring </v>
          </cell>
          <cell r="G60">
            <v>1725.6</v>
          </cell>
          <cell r="H60">
            <v>45148</v>
          </cell>
          <cell r="I60" t="str">
            <v>1. Customer (or family member residing with them) with a diagnosed condition or disability (physical and/or sensory and/or behavioural)</v>
          </cell>
          <cell r="K60" t="str">
            <v>Flooring</v>
          </cell>
          <cell r="N60" t="str">
            <v>Flooring Grant</v>
          </cell>
          <cell r="O60">
            <v>45148</v>
          </cell>
          <cell r="P60">
            <v>45195</v>
          </cell>
          <cell r="Q60"/>
        </row>
        <row r="61">
          <cell r="A61" t="str">
            <v>E23-00062W</v>
          </cell>
          <cell r="C61" t="str">
            <v>E23-00062W</v>
          </cell>
          <cell r="D61" t="str">
            <v>BN50 8TQ</v>
          </cell>
          <cell r="F61" t="str">
            <v>Helping to alleviate financial hardship</v>
          </cell>
          <cell r="G61">
            <v>300</v>
          </cell>
          <cell r="H61">
            <v>45153</v>
          </cell>
          <cell r="I61" t="str">
            <v>4. Customer/family fleeing from a violent or abusive relationship</v>
          </cell>
          <cell r="K61" t="str">
            <v>Food Vouchers</v>
          </cell>
          <cell r="L61" t="str">
            <v>Travel costs</v>
          </cell>
          <cell r="N61" t="str">
            <v>Hardship Grant</v>
          </cell>
          <cell r="O61">
            <v>45153</v>
          </cell>
          <cell r="P61">
            <v>45198</v>
          </cell>
          <cell r="Q61"/>
        </row>
        <row r="62">
          <cell r="A62" t="str">
            <v>E23-00063W</v>
          </cell>
          <cell r="C62" t="str">
            <v>E23-00063W</v>
          </cell>
          <cell r="D62" t="str">
            <v>BN50 8TQ</v>
          </cell>
          <cell r="F62" t="str">
            <v>Providing financial aid during a time of crisis</v>
          </cell>
          <cell r="G62">
            <v>500</v>
          </cell>
          <cell r="H62">
            <v>45148</v>
          </cell>
          <cell r="I62" t="str">
            <v>4. Customer/family fleeing from a violent or abusive relationship</v>
          </cell>
          <cell r="K62" t="str">
            <v>Food Vouchers</v>
          </cell>
          <cell r="L62" t="str">
            <v>Clothing</v>
          </cell>
          <cell r="M62" t="str">
            <v>Travel costs</v>
          </cell>
          <cell r="N62" t="str">
            <v>Crisis Grant</v>
          </cell>
          <cell r="O62">
            <v>45148</v>
          </cell>
          <cell r="P62">
            <v>45158</v>
          </cell>
          <cell r="Q62"/>
        </row>
        <row r="63">
          <cell r="A63" t="str">
            <v>E23-00064W</v>
          </cell>
          <cell r="C63" t="str">
            <v>E23-00064W</v>
          </cell>
          <cell r="D63" t="str">
            <v>BH25 6NP</v>
          </cell>
          <cell r="F63" t="str">
            <v>Helping to alleviate financial hardship</v>
          </cell>
          <cell r="G63">
            <v>990</v>
          </cell>
          <cell r="H63">
            <v>45148</v>
          </cell>
          <cell r="I63" t="str">
            <v>1. Customer (or family member residing with them) with a diagnosed condition or disability (physical and/or sensory and/or behavioural)</v>
          </cell>
          <cell r="J63" t="str">
            <v>3  Customer/family moving from homelessness/supported living into independent living</v>
          </cell>
          <cell r="K63" t="str">
            <v>Utility Vouchers</v>
          </cell>
          <cell r="L63" t="str">
            <v>Food Vouchers</v>
          </cell>
          <cell r="N63" t="str">
            <v>Hardship Grant</v>
          </cell>
          <cell r="O63">
            <v>45148</v>
          </cell>
          <cell r="P63">
            <v>45233</v>
          </cell>
          <cell r="Q63"/>
        </row>
        <row r="64">
          <cell r="A64" t="str">
            <v>E23-00066W</v>
          </cell>
          <cell r="C64" t="str">
            <v>E23-00066W</v>
          </cell>
          <cell r="D64" t="str">
            <v>B66 4LN</v>
          </cell>
          <cell r="F64" t="str">
            <v>Providing financial aid during a time of crisis</v>
          </cell>
          <cell r="G64">
            <v>482.22</v>
          </cell>
          <cell r="H64">
            <v>45149</v>
          </cell>
          <cell r="I64" t="str">
            <v>5. Customer/family having been the victims of a reported crime in their home.</v>
          </cell>
          <cell r="K64" t="str">
            <v>Clothing</v>
          </cell>
          <cell r="L64" t="str">
            <v>Mobile Phone</v>
          </cell>
          <cell r="M64" t="str">
            <v>Food Vouchers</v>
          </cell>
          <cell r="N64" t="str">
            <v>Crisis Grant</v>
          </cell>
          <cell r="O64">
            <v>45149</v>
          </cell>
          <cell r="P64">
            <v>45160</v>
          </cell>
          <cell r="Q64"/>
        </row>
        <row r="65">
          <cell r="A65" t="str">
            <v>E23-00067W</v>
          </cell>
          <cell r="C65" t="str">
            <v>E23-00067W</v>
          </cell>
          <cell r="D65" t="str">
            <v>CV8 1GY</v>
          </cell>
          <cell r="F65" t="str">
            <v>Helping to alleviate financial hardship</v>
          </cell>
          <cell r="G65">
            <v>912</v>
          </cell>
          <cell r="H65">
            <v>45160</v>
          </cell>
          <cell r="I65" t="str">
            <v>3  Customer/family moving from homelessness/supported living into independent living</v>
          </cell>
          <cell r="K65" t="str">
            <v>Appliances</v>
          </cell>
          <cell r="L65" t="str">
            <v>Voucher for small household items</v>
          </cell>
          <cell r="N65" t="str">
            <v>Hardship Grant</v>
          </cell>
          <cell r="O65">
            <v>45160</v>
          </cell>
          <cell r="P65">
            <v>45268</v>
          </cell>
          <cell r="Q65"/>
        </row>
        <row r="66">
          <cell r="A66" t="str">
            <v>E23-00068W</v>
          </cell>
          <cell r="C66" t="str">
            <v>E23-00068W</v>
          </cell>
          <cell r="D66" t="str">
            <v>CV8 1GY</v>
          </cell>
          <cell r="F66" t="str">
            <v>Helping to alleviate financial hardship</v>
          </cell>
          <cell r="G66">
            <v>1195</v>
          </cell>
          <cell r="H66">
            <v>45155</v>
          </cell>
          <cell r="I66" t="str">
            <v>2. Customer receiving medication and/or therapy for a mental health condition or substance addiction</v>
          </cell>
          <cell r="K66" t="str">
            <v>Removals</v>
          </cell>
          <cell r="L66"/>
          <cell r="N66" t="str">
            <v>Hardship Grant</v>
          </cell>
          <cell r="O66">
            <v>45155</v>
          </cell>
          <cell r="P66">
            <v>45271</v>
          </cell>
          <cell r="Q66"/>
        </row>
        <row r="67">
          <cell r="A67" t="str">
            <v>E23-00069W</v>
          </cell>
          <cell r="C67" t="str">
            <v>E23-00069W</v>
          </cell>
          <cell r="D67" t="str">
            <v>SO18 1HL</v>
          </cell>
          <cell r="F67" t="str">
            <v>Helping to alleviate financial hardship</v>
          </cell>
          <cell r="G67">
            <v>582.27</v>
          </cell>
          <cell r="H67">
            <v>45156</v>
          </cell>
          <cell r="I67" t="str">
            <v>2. Customer receiving medication and/or therapy for a mental health condition or substance addiction</v>
          </cell>
          <cell r="K67" t="str">
            <v xml:space="preserve">Furniture </v>
          </cell>
          <cell r="L67" t="str">
            <v>Food Vouchers</v>
          </cell>
          <cell r="M67" t="str">
            <v>Utility Vouchers</v>
          </cell>
          <cell r="N67" t="str">
            <v>Hardship Grant</v>
          </cell>
          <cell r="O67">
            <v>45156</v>
          </cell>
          <cell r="P67">
            <v>45269</v>
          </cell>
          <cell r="Q67"/>
        </row>
        <row r="68">
          <cell r="A68" t="str">
            <v>E23-00070W</v>
          </cell>
          <cell r="C68" t="str">
            <v>E23-00070W</v>
          </cell>
          <cell r="D68" t="str">
            <v>HR6 8DF</v>
          </cell>
          <cell r="F68" t="str">
            <v>Helping to alleviate financial hardship</v>
          </cell>
          <cell r="G68">
            <v>982.43</v>
          </cell>
          <cell r="H68">
            <v>45156</v>
          </cell>
          <cell r="I68" t="str">
            <v>2. Customer receiving medication and/or therapy for a mental health condition or substance addiction</v>
          </cell>
          <cell r="K68" t="str">
            <v>Appliances</v>
          </cell>
          <cell r="L68" t="str">
            <v>Food Vouchers</v>
          </cell>
          <cell r="N68" t="str">
            <v>Hardship Grant</v>
          </cell>
          <cell r="O68">
            <v>45156</v>
          </cell>
          <cell r="P68">
            <v>45269</v>
          </cell>
          <cell r="Q68"/>
        </row>
        <row r="69">
          <cell r="A69" t="str">
            <v>E23-00071W</v>
          </cell>
          <cell r="C69" t="str">
            <v>E23-00071W</v>
          </cell>
          <cell r="D69" t="str">
            <v>BN50 8TQ</v>
          </cell>
          <cell r="F69" t="str">
            <v>Helping to provide an education or training  opportunity</v>
          </cell>
          <cell r="G69">
            <v>421.34</v>
          </cell>
          <cell r="H69">
            <v>45160</v>
          </cell>
          <cell r="I69" t="str">
            <v>10. Education Training and Employment</v>
          </cell>
          <cell r="K69" t="str">
            <v xml:space="preserve">Furniture </v>
          </cell>
          <cell r="N69" t="str">
            <v>Education Training &amp; Employment Grant</v>
          </cell>
          <cell r="O69">
            <v>45160</v>
          </cell>
          <cell r="P69">
            <v>45271</v>
          </cell>
          <cell r="Q69"/>
        </row>
        <row r="70">
          <cell r="A70" t="str">
            <v>E23-00072W</v>
          </cell>
          <cell r="C70" t="str">
            <v>E23-00072W</v>
          </cell>
          <cell r="D70" t="str">
            <v>CV6 6AZ</v>
          </cell>
          <cell r="F70" t="str">
            <v>Helping to alleviate financial hardship</v>
          </cell>
          <cell r="G70">
            <v>700</v>
          </cell>
          <cell r="H70">
            <v>45160</v>
          </cell>
          <cell r="I70" t="str">
            <v>1. Customer (or family member residing with them) with a diagnosed condition or disability (physical and/or sensory and/or behavioural)</v>
          </cell>
          <cell r="K70" t="str">
            <v>Food Vouchers</v>
          </cell>
          <cell r="N70" t="str">
            <v>Hardship Grant</v>
          </cell>
          <cell r="O70">
            <v>45160</v>
          </cell>
          <cell r="P70">
            <v>45271</v>
          </cell>
          <cell r="Q70"/>
        </row>
        <row r="71">
          <cell r="A71" t="str">
            <v>E23-00074W</v>
          </cell>
          <cell r="C71" t="str">
            <v>E23-00074W</v>
          </cell>
          <cell r="D71" t="str">
            <v>WV14 9JF</v>
          </cell>
          <cell r="F71" t="str">
            <v>Helping to alleviate financial hardship</v>
          </cell>
          <cell r="G71">
            <v>485</v>
          </cell>
          <cell r="H71">
            <v>45156</v>
          </cell>
          <cell r="I71" t="str">
            <v>4. Customer/family fleeing from a violent or abusive relationship</v>
          </cell>
          <cell r="K71" t="str">
            <v>Removals</v>
          </cell>
          <cell r="N71" t="str">
            <v>Hardship Grant</v>
          </cell>
          <cell r="O71">
            <v>45156</v>
          </cell>
          <cell r="P71">
            <v>45271</v>
          </cell>
          <cell r="Q71"/>
        </row>
        <row r="72">
          <cell r="A72" t="str">
            <v>E23-00075W</v>
          </cell>
          <cell r="C72" t="str">
            <v>E23-00075W</v>
          </cell>
          <cell r="D72" t="str">
            <v>CV34 5QN</v>
          </cell>
          <cell r="F72" t="str">
            <v>Helping to alleviate financial hardship</v>
          </cell>
          <cell r="G72">
            <v>600</v>
          </cell>
          <cell r="H72">
            <v>45161</v>
          </cell>
          <cell r="I72" t="str">
            <v>2. Customer receiving medication and/or therapy for a mental health condition or substance addiction</v>
          </cell>
          <cell r="K72" t="str">
            <v>Food Vouchers</v>
          </cell>
          <cell r="L72" t="str">
            <v>Utility Vouchers</v>
          </cell>
          <cell r="N72" t="str">
            <v>Hardship Grant</v>
          </cell>
          <cell r="O72">
            <v>45161</v>
          </cell>
          <cell r="P72">
            <v>45269</v>
          </cell>
          <cell r="Q72"/>
        </row>
        <row r="73">
          <cell r="A73" t="str">
            <v>E23-00077W</v>
          </cell>
          <cell r="C73" t="str">
            <v>E23-00077W</v>
          </cell>
          <cell r="D73" t="str">
            <v>BA11 1FW</v>
          </cell>
          <cell r="F73" t="str">
            <v>Helping to alleviate financial hardship</v>
          </cell>
          <cell r="G73">
            <v>875.09</v>
          </cell>
          <cell r="H73">
            <v>45169</v>
          </cell>
          <cell r="I73" t="str">
            <v>1. Customer (or family member residing with them) with a diagnosed condition or disability (physical and/or sensory and/or behavioural)</v>
          </cell>
          <cell r="K73" t="str">
            <v xml:space="preserve">Furniture </v>
          </cell>
          <cell r="N73" t="str">
            <v>Hardship Grant</v>
          </cell>
          <cell r="O73">
            <v>45169</v>
          </cell>
          <cell r="P73">
            <v>45269</v>
          </cell>
          <cell r="Q73"/>
        </row>
        <row r="74">
          <cell r="A74" t="str">
            <v>E23-00078W</v>
          </cell>
          <cell r="C74" t="str">
            <v>E23-00078W</v>
          </cell>
          <cell r="D74" t="str">
            <v>DT3 6FR</v>
          </cell>
          <cell r="F74" t="str">
            <v>Helping to alleviate financial hardship</v>
          </cell>
          <cell r="G74">
            <v>1000.27</v>
          </cell>
          <cell r="H74">
            <v>45174</v>
          </cell>
          <cell r="I74" t="str">
            <v>2. Customer receiving medication and/or therapy for a mental health condition or substance addiction</v>
          </cell>
          <cell r="K74" t="str">
            <v>Appliances</v>
          </cell>
          <cell r="L74" t="str">
            <v>Voucher for small household items</v>
          </cell>
          <cell r="M74" t="str">
            <v>Food Vouchers</v>
          </cell>
          <cell r="N74" t="str">
            <v>Hardship Grant</v>
          </cell>
          <cell r="O74">
            <v>45174</v>
          </cell>
          <cell r="P74">
            <v>45273</v>
          </cell>
          <cell r="Q74"/>
        </row>
        <row r="75">
          <cell r="A75" t="str">
            <v>E23-00079W</v>
          </cell>
          <cell r="C75" t="str">
            <v>E23-00079W</v>
          </cell>
          <cell r="D75" t="str">
            <v>B78 1TT</v>
          </cell>
          <cell r="F75" t="str">
            <v>Helping to alleviate financial hardship</v>
          </cell>
          <cell r="G75">
            <v>952</v>
          </cell>
          <cell r="H75">
            <v>45163</v>
          </cell>
          <cell r="I75" t="str">
            <v>2. Customer receiving medication and/or therapy for a mental health condition or substance addiction</v>
          </cell>
          <cell r="J75" t="str">
            <v>3  Customer/family moving from homelessness/supported living into independent living</v>
          </cell>
          <cell r="K75" t="str">
            <v>Appliances</v>
          </cell>
          <cell r="N75" t="str">
            <v>Hardship Grant</v>
          </cell>
          <cell r="O75">
            <v>45163</v>
          </cell>
          <cell r="P75">
            <v>45272</v>
          </cell>
          <cell r="Q75"/>
        </row>
        <row r="76">
          <cell r="A76" t="str">
            <v>E23-00080W</v>
          </cell>
          <cell r="C76" t="str">
            <v>E23-00080W</v>
          </cell>
          <cell r="D76" t="str">
            <v>HX6 2RZ</v>
          </cell>
          <cell r="F76" t="str">
            <v>Helping to alleviate financial hardship</v>
          </cell>
          <cell r="G76">
            <v>986</v>
          </cell>
          <cell r="H76">
            <v>45174</v>
          </cell>
          <cell r="I76" t="str">
            <v>2. Customer receiving medication and/or therapy for a mental health condition or substance addiction</v>
          </cell>
          <cell r="K76" t="str">
            <v xml:space="preserve">Furniture </v>
          </cell>
          <cell r="L76"/>
          <cell r="N76" t="str">
            <v>Hardship Grant</v>
          </cell>
          <cell r="O76">
            <v>45174</v>
          </cell>
          <cell r="P76">
            <v>45269</v>
          </cell>
          <cell r="Q76"/>
        </row>
        <row r="77">
          <cell r="A77" t="str">
            <v>E23-00082W</v>
          </cell>
          <cell r="C77" t="str">
            <v>E23-00082W</v>
          </cell>
          <cell r="D77" t="str">
            <v>BH20 5SA</v>
          </cell>
          <cell r="F77" t="str">
            <v>Helping to alleviate financial hardship</v>
          </cell>
          <cell r="G77">
            <v>1037</v>
          </cell>
          <cell r="H77">
            <v>45163</v>
          </cell>
          <cell r="I77" t="str">
            <v>1. Customer (or family member residing with them) with a diagnosed condition or disability (physical and/or sensory and/or behavioural)</v>
          </cell>
          <cell r="K77" t="str">
            <v>Appliances</v>
          </cell>
          <cell r="N77" t="str">
            <v>Hardship Grant</v>
          </cell>
          <cell r="O77">
            <v>45163</v>
          </cell>
          <cell r="P77">
            <v>45272</v>
          </cell>
          <cell r="Q77"/>
        </row>
        <row r="78">
          <cell r="A78" t="str">
            <v>E23-00083W</v>
          </cell>
          <cell r="C78" t="str">
            <v>E23-00083W</v>
          </cell>
          <cell r="D78" t="str">
            <v>MK40 2DD</v>
          </cell>
          <cell r="F78" t="str">
            <v>Helping to alleviate financial hardship</v>
          </cell>
          <cell r="G78">
            <v>954.97</v>
          </cell>
          <cell r="H78">
            <v>45184</v>
          </cell>
          <cell r="I78" t="str">
            <v>1. Customer (or family member residing with them) with a diagnosed condition or disability (physical and/or sensory and/or behavioural)</v>
          </cell>
          <cell r="J78" t="str">
            <v>3  Customer/family moving from homelessness/supported living into independent living</v>
          </cell>
          <cell r="K78" t="str">
            <v xml:space="preserve">Furniture </v>
          </cell>
          <cell r="L78" t="str">
            <v>Voucher for small household items</v>
          </cell>
          <cell r="N78" t="str">
            <v>Hardship Grant</v>
          </cell>
          <cell r="O78">
            <v>45184</v>
          </cell>
          <cell r="P78">
            <v>45268</v>
          </cell>
          <cell r="Q78"/>
        </row>
        <row r="79">
          <cell r="A79" t="str">
            <v>E23-00084W</v>
          </cell>
          <cell r="C79" t="str">
            <v>E23-00084W</v>
          </cell>
          <cell r="D79" t="str">
            <v>LU6 9NA</v>
          </cell>
          <cell r="F79" t="str">
            <v>Helping to alleviate financial hardship</v>
          </cell>
          <cell r="G79">
            <v>1032</v>
          </cell>
          <cell r="H79">
            <v>45184</v>
          </cell>
          <cell r="I79" t="str">
            <v>3  Customer/family moving from homelessness/supported living into independent living</v>
          </cell>
          <cell r="K79" t="str">
            <v>Appliances</v>
          </cell>
          <cell r="L79" t="str">
            <v>Voucher for small household items</v>
          </cell>
          <cell r="N79" t="str">
            <v>Hardship Grant</v>
          </cell>
          <cell r="O79">
            <v>45184</v>
          </cell>
          <cell r="P79">
            <v>45269</v>
          </cell>
          <cell r="Q79"/>
        </row>
        <row r="80">
          <cell r="A80" t="str">
            <v>E23-00085W</v>
          </cell>
          <cell r="C80" t="str">
            <v>E23-00085W</v>
          </cell>
          <cell r="D80" t="str">
            <v>BH16 6AP</v>
          </cell>
          <cell r="F80" t="str">
            <v>Helping to alleviate financial hardship</v>
          </cell>
          <cell r="G80">
            <v>973</v>
          </cell>
          <cell r="H80">
            <v>45162</v>
          </cell>
          <cell r="I80" t="str">
            <v>1. Customer (or family member residing with them) with a diagnosed condition or disability (physical and/or sensory and/or behavioural)</v>
          </cell>
          <cell r="K80" t="str">
            <v>Food Vouchers</v>
          </cell>
          <cell r="L80" t="str">
            <v>Appliances</v>
          </cell>
          <cell r="M80" t="str">
            <v>Clothing</v>
          </cell>
          <cell r="N80" t="str">
            <v>Hardship Grant</v>
          </cell>
          <cell r="O80">
            <v>45162</v>
          </cell>
          <cell r="P80">
            <v>45269</v>
          </cell>
          <cell r="Q80"/>
        </row>
        <row r="81">
          <cell r="A81" t="str">
            <v>E23-00087W</v>
          </cell>
          <cell r="C81" t="str">
            <v>E23-00087W</v>
          </cell>
          <cell r="D81" t="str">
            <v>DY3 1YJ</v>
          </cell>
          <cell r="F81" t="str">
            <v>Helping to provide an education or training  opportunity</v>
          </cell>
          <cell r="G81">
            <v>794</v>
          </cell>
          <cell r="H81">
            <v>45162</v>
          </cell>
          <cell r="I81" t="str">
            <v>10. Education Training and Employment</v>
          </cell>
          <cell r="K81" t="str">
            <v>Food Vouchers</v>
          </cell>
          <cell r="L81" t="str">
            <v>Travel costs</v>
          </cell>
          <cell r="M81" t="str">
            <v>Clothing</v>
          </cell>
          <cell r="N81" t="str">
            <v>Education Training &amp; Employment Grant</v>
          </cell>
          <cell r="O81">
            <v>45162</v>
          </cell>
          <cell r="P81">
            <v>45269</v>
          </cell>
          <cell r="Q81"/>
        </row>
        <row r="82">
          <cell r="A82" t="str">
            <v>E23-00089W</v>
          </cell>
          <cell r="C82" t="str">
            <v>E23-00089W</v>
          </cell>
          <cell r="D82" t="str">
            <v>BS23 3RZ</v>
          </cell>
          <cell r="F82" t="str">
            <v>Helping to alleviate financial hardship</v>
          </cell>
          <cell r="G82">
            <v>1019</v>
          </cell>
          <cell r="H82">
            <v>45182</v>
          </cell>
          <cell r="I82" t="str">
            <v>1. Customer (or family member residing with them) with a diagnosed condition or disability (physical and/or sensory and/or behavioural)</v>
          </cell>
          <cell r="J82" t="str">
            <v>7. Customer where there is a child/ren in receipt of means-tested free school meals</v>
          </cell>
          <cell r="K82" t="str">
            <v>Appliances</v>
          </cell>
          <cell r="L82" t="str">
            <v>Food Vouchers</v>
          </cell>
          <cell r="N82" t="str">
            <v>Hardship Grant</v>
          </cell>
          <cell r="O82">
            <v>45182</v>
          </cell>
          <cell r="P82">
            <v>45268</v>
          </cell>
          <cell r="Q82"/>
        </row>
        <row r="83">
          <cell r="A83" t="str">
            <v>E23-00090W</v>
          </cell>
          <cell r="C83" t="str">
            <v>E23-00090W</v>
          </cell>
          <cell r="D83" t="str">
            <v>BN3 8GJ</v>
          </cell>
          <cell r="F83" t="str">
            <v>Helping to alleviate financial hardship</v>
          </cell>
          <cell r="G83">
            <v>995.69</v>
          </cell>
          <cell r="H83">
            <v>45163</v>
          </cell>
          <cell r="I83" t="str">
            <v>4. Customer/family fleeing from a violent or abusive relationship</v>
          </cell>
          <cell r="K83" t="str">
            <v xml:space="preserve">Furniture </v>
          </cell>
          <cell r="L83" t="str">
            <v>Removals</v>
          </cell>
          <cell r="M83" t="str">
            <v>Voucher for small household items</v>
          </cell>
          <cell r="N83" t="str">
            <v>Hardship Grant</v>
          </cell>
          <cell r="O83">
            <v>45163</v>
          </cell>
          <cell r="P83">
            <v>45271</v>
          </cell>
          <cell r="Q83"/>
        </row>
        <row r="84">
          <cell r="A84" t="str">
            <v>E23-00092W</v>
          </cell>
          <cell r="C84" t="str">
            <v>E23-00092W</v>
          </cell>
          <cell r="D84" t="str">
            <v>BN21 1LX</v>
          </cell>
          <cell r="F84" t="str">
            <v>Helping to alleviate financial hardship</v>
          </cell>
          <cell r="G84">
            <v>948.59</v>
          </cell>
          <cell r="H84">
            <v>45176</v>
          </cell>
          <cell r="I84" t="str">
            <v>2. Customer receiving medication and/or therapy for a mental health condition or substance addiction</v>
          </cell>
          <cell r="J84" t="str">
            <v>3  Customer/family moving from homelessness/supported living into independent living</v>
          </cell>
          <cell r="K84" t="str">
            <v xml:space="preserve">Furniture </v>
          </cell>
          <cell r="L84" t="str">
            <v>Voucher for small household items</v>
          </cell>
          <cell r="N84" t="str">
            <v>Hardship Grant</v>
          </cell>
          <cell r="O84">
            <v>45176</v>
          </cell>
          <cell r="P84">
            <v>45268</v>
          </cell>
          <cell r="Q84"/>
        </row>
        <row r="85">
          <cell r="A85" t="str">
            <v>E23-00093W</v>
          </cell>
          <cell r="C85" t="str">
            <v>E23-00093W</v>
          </cell>
          <cell r="D85" t="str">
            <v>BS23 3HH</v>
          </cell>
          <cell r="F85" t="str">
            <v>Helping to alleviate financial hardship</v>
          </cell>
          <cell r="G85">
            <v>851</v>
          </cell>
          <cell r="H85">
            <v>45169</v>
          </cell>
          <cell r="I85" t="str">
            <v>3  Customer/family moving from homelessness/supported living into independent living</v>
          </cell>
          <cell r="K85" t="str">
            <v>Appliances</v>
          </cell>
          <cell r="N85" t="str">
            <v>Hardship Grant</v>
          </cell>
          <cell r="O85">
            <v>45169</v>
          </cell>
          <cell r="P85">
            <v>45269</v>
          </cell>
          <cell r="Q85"/>
        </row>
        <row r="86">
          <cell r="A86" t="str">
            <v>E23-00094W</v>
          </cell>
          <cell r="C86" t="str">
            <v>E23-00094W</v>
          </cell>
          <cell r="D86" t="str">
            <v>BA9 9FY</v>
          </cell>
          <cell r="F86" t="str">
            <v>Helping to alleviate financial hardship</v>
          </cell>
          <cell r="G86">
            <v>971</v>
          </cell>
          <cell r="H86">
            <v>45176</v>
          </cell>
          <cell r="I86" t="str">
            <v>3  Customer/family moving from homelessness/supported living into independent living</v>
          </cell>
          <cell r="K86" t="str">
            <v>Appliances</v>
          </cell>
          <cell r="N86" t="str">
            <v>Hardship Grant</v>
          </cell>
          <cell r="O86">
            <v>45176</v>
          </cell>
          <cell r="P86">
            <v>45268</v>
          </cell>
          <cell r="Q86"/>
        </row>
        <row r="87">
          <cell r="A87" t="str">
            <v>E23-00097W</v>
          </cell>
          <cell r="C87" t="str">
            <v>E23-00097W</v>
          </cell>
          <cell r="D87" t="str">
            <v>SO19 9TL</v>
          </cell>
          <cell r="F87" t="str">
            <v>Helping to alleviate financial hardship</v>
          </cell>
          <cell r="G87">
            <v>533.07000000000005</v>
          </cell>
          <cell r="H87">
            <v>45176</v>
          </cell>
          <cell r="I87" t="str">
            <v>2. Customer receiving medication and/or therapy for a mental health condition or substance addiction</v>
          </cell>
          <cell r="K87" t="str">
            <v xml:space="preserve">Furniture </v>
          </cell>
          <cell r="L87"/>
          <cell r="N87" t="str">
            <v>Hardship Grant</v>
          </cell>
          <cell r="O87">
            <v>45176</v>
          </cell>
          <cell r="P87">
            <v>45269</v>
          </cell>
          <cell r="Q87"/>
        </row>
        <row r="88">
          <cell r="A88" t="str">
            <v>E23-00098W</v>
          </cell>
          <cell r="C88" t="str">
            <v>E23-00098W</v>
          </cell>
          <cell r="D88" t="str">
            <v>MK6 5EL</v>
          </cell>
          <cell r="F88" t="str">
            <v>Helping to alleviate financial hardship</v>
          </cell>
          <cell r="G88">
            <v>750.43</v>
          </cell>
          <cell r="H88">
            <v>45176</v>
          </cell>
          <cell r="I88" t="str">
            <v>3  Customer/family moving from homelessness/supported living into independent living</v>
          </cell>
          <cell r="K88" t="str">
            <v>Appliances</v>
          </cell>
          <cell r="L88" t="str">
            <v>Voucher for small household items</v>
          </cell>
          <cell r="N88" t="str">
            <v>Hardship Grant</v>
          </cell>
          <cell r="O88">
            <v>45176</v>
          </cell>
          <cell r="P88">
            <v>45269</v>
          </cell>
          <cell r="Q88"/>
        </row>
        <row r="89">
          <cell r="A89" t="str">
            <v>E23-00099W</v>
          </cell>
          <cell r="C89" t="str">
            <v>E23-00099W</v>
          </cell>
          <cell r="D89" t="str">
            <v>BN1 8DA</v>
          </cell>
          <cell r="F89" t="str">
            <v>Helping to alleviate financial hardship</v>
          </cell>
          <cell r="G89">
            <v>797.5</v>
          </cell>
          <cell r="H89">
            <v>45184</v>
          </cell>
          <cell r="I89" t="str">
            <v>4. Customer/family fleeing from a violent or abusive relationship</v>
          </cell>
          <cell r="K89" t="str">
            <v>Food Vouchers</v>
          </cell>
          <cell r="L89" t="str">
            <v>Travel costs</v>
          </cell>
          <cell r="M89"/>
          <cell r="N89" t="str">
            <v>Hardship Grant</v>
          </cell>
          <cell r="O89">
            <v>45184</v>
          </cell>
          <cell r="P89">
            <v>45271</v>
          </cell>
          <cell r="Q89"/>
        </row>
        <row r="90">
          <cell r="A90" t="str">
            <v>E23-00100W</v>
          </cell>
          <cell r="C90" t="str">
            <v>E23-00100W</v>
          </cell>
          <cell r="D90" t="str">
            <v>MK42 9DN</v>
          </cell>
          <cell r="F90" t="str">
            <v>Helping to alleviate financial hardship</v>
          </cell>
          <cell r="G90">
            <v>953.79</v>
          </cell>
          <cell r="H90">
            <v>45182</v>
          </cell>
          <cell r="I90" t="str">
            <v>1. Customer (or family member residing with them) with a diagnosed condition or disability (physical and/or sensory and/or behavioural)</v>
          </cell>
          <cell r="K90" t="str">
            <v xml:space="preserve">Furniture </v>
          </cell>
          <cell r="L90" t="str">
            <v>Voucher for small household items</v>
          </cell>
          <cell r="N90" t="str">
            <v>Hardship Grant</v>
          </cell>
          <cell r="O90">
            <v>45182</v>
          </cell>
          <cell r="P90">
            <v>45268</v>
          </cell>
          <cell r="Q90"/>
        </row>
        <row r="91">
          <cell r="A91" t="str">
            <v>E23-00101W</v>
          </cell>
          <cell r="C91" t="str">
            <v>E23-00101W</v>
          </cell>
          <cell r="D91" t="str">
            <v>BD20 8DG</v>
          </cell>
          <cell r="F91" t="str">
            <v>Helping to alleviate financial hardship</v>
          </cell>
          <cell r="G91">
            <v>700</v>
          </cell>
          <cell r="H91">
            <v>45176</v>
          </cell>
          <cell r="I91" t="str">
            <v>1. Customer (or family member residing with them) with a diagnosed condition or disability (physical and/or sensory and/or behavioural)</v>
          </cell>
          <cell r="J91" t="str">
            <v>2. Customer receiving medication and/or therapy for a mental health condition or substance addiction</v>
          </cell>
          <cell r="K91" t="str">
            <v>Clothing</v>
          </cell>
          <cell r="N91" t="str">
            <v>Hardship Grant</v>
          </cell>
          <cell r="O91">
            <v>45176</v>
          </cell>
          <cell r="P91">
            <v>45273</v>
          </cell>
          <cell r="Q91"/>
        </row>
        <row r="92">
          <cell r="A92" t="str">
            <v>E23-00102W</v>
          </cell>
          <cell r="C92" t="str">
            <v>E23-00102W</v>
          </cell>
          <cell r="D92" t="str">
            <v>BH11 8AY</v>
          </cell>
          <cell r="F92" t="str">
            <v>Helping to alleviate financial hardship</v>
          </cell>
          <cell r="G92">
            <v>560</v>
          </cell>
          <cell r="H92">
            <v>45176</v>
          </cell>
          <cell r="I92" t="str">
            <v>1. Customer (or family member residing with them) with a diagnosed condition or disability (physical and/or sensory and/or behavioural)</v>
          </cell>
          <cell r="K92" t="str">
            <v>Food Vouchers</v>
          </cell>
          <cell r="N92" t="str">
            <v>Hardship Grant</v>
          </cell>
          <cell r="O92">
            <v>45176</v>
          </cell>
          <cell r="P92">
            <v>45303</v>
          </cell>
          <cell r="Q92"/>
        </row>
        <row r="93">
          <cell r="A93" t="str">
            <v>E23-00103W</v>
          </cell>
          <cell r="C93" t="str">
            <v>E23-00103W</v>
          </cell>
          <cell r="D93" t="str">
            <v>WR15 8BZ</v>
          </cell>
          <cell r="F93" t="str">
            <v xml:space="preserve">Providing new flooring </v>
          </cell>
          <cell r="G93">
            <v>1416</v>
          </cell>
          <cell r="H93">
            <v>45184</v>
          </cell>
          <cell r="I93" t="str">
            <v>1. Customer (or family member residing with them) with a diagnosed condition or disability (physical and/or sensory and/or behavioural)</v>
          </cell>
          <cell r="K93" t="str">
            <v>Flooring</v>
          </cell>
          <cell r="N93" t="str">
            <v>Flooring Grant</v>
          </cell>
          <cell r="O93">
            <v>45184</v>
          </cell>
          <cell r="P93">
            <v>45282</v>
          </cell>
          <cell r="Q93"/>
        </row>
        <row r="94">
          <cell r="A94" t="str">
            <v>E23-00104W</v>
          </cell>
          <cell r="C94" t="str">
            <v>E23-00104W</v>
          </cell>
          <cell r="D94" t="str">
            <v>M34 2EH</v>
          </cell>
          <cell r="F94" t="str">
            <v>Helping to alleviate financial hardship</v>
          </cell>
          <cell r="G94">
            <v>1400</v>
          </cell>
          <cell r="H94">
            <v>45177</v>
          </cell>
          <cell r="I94" t="str">
            <v>8. Customer is in financial hardship and their household meets one of two criteria</v>
          </cell>
          <cell r="K94" t="str">
            <v>Food Vouchers</v>
          </cell>
          <cell r="L94" t="str">
            <v>Utility Vouchers</v>
          </cell>
          <cell r="N94" t="str">
            <v>Hardship Grant</v>
          </cell>
          <cell r="O94">
            <v>45177</v>
          </cell>
          <cell r="P94">
            <v>45302</v>
          </cell>
          <cell r="Q94"/>
        </row>
        <row r="95">
          <cell r="A95" t="str">
            <v>E23-00105W</v>
          </cell>
          <cell r="C95" t="str">
            <v>E23-00105W</v>
          </cell>
          <cell r="D95" t="str">
            <v>BN26 6GA</v>
          </cell>
          <cell r="F95" t="str">
            <v>Helping to alleviate financial hardship</v>
          </cell>
          <cell r="G95">
            <v>942</v>
          </cell>
          <cell r="H95">
            <v>45176</v>
          </cell>
          <cell r="I95" t="str">
            <v>2. Customer receiving medication and/or therapy for a mental health condition or substance addiction</v>
          </cell>
          <cell r="K95" t="str">
            <v>Appliances</v>
          </cell>
          <cell r="N95" t="str">
            <v>Hardship Grant</v>
          </cell>
          <cell r="O95">
            <v>45176</v>
          </cell>
          <cell r="P95">
            <v>45269</v>
          </cell>
          <cell r="Q95"/>
        </row>
        <row r="96">
          <cell r="A96" t="str">
            <v>E23-00106W</v>
          </cell>
          <cell r="C96" t="str">
            <v>E23-00106W</v>
          </cell>
          <cell r="D96" t="str">
            <v>BH16 6GP</v>
          </cell>
          <cell r="F96" t="str">
            <v>Helping to alleviate financial hardship</v>
          </cell>
          <cell r="G96">
            <v>989.97</v>
          </cell>
          <cell r="H96">
            <v>45176</v>
          </cell>
          <cell r="I96" t="str">
            <v>2. Customer receiving medication and/or therapy for a mental health condition or substance addiction</v>
          </cell>
          <cell r="K96" t="str">
            <v xml:space="preserve">Furniture </v>
          </cell>
          <cell r="L96" t="str">
            <v>Food Vouchers</v>
          </cell>
          <cell r="M96" t="str">
            <v>Voucher for small household items</v>
          </cell>
          <cell r="N96" t="str">
            <v>Hardship Grant</v>
          </cell>
          <cell r="O96">
            <v>45176</v>
          </cell>
          <cell r="P96">
            <v>45269</v>
          </cell>
          <cell r="Q96"/>
        </row>
        <row r="97">
          <cell r="A97" t="str">
            <v>E23-00107W</v>
          </cell>
          <cell r="C97" t="str">
            <v>E23-00107W</v>
          </cell>
          <cell r="D97" t="str">
            <v>LE5 1GG</v>
          </cell>
          <cell r="F97" t="str">
            <v>Helping to alleviate financial hardship</v>
          </cell>
          <cell r="G97">
            <v>1000</v>
          </cell>
          <cell r="H97">
            <v>45176</v>
          </cell>
          <cell r="I97" t="str">
            <v>7. Customer where there is a child/ren in receipt of means-tested free school meals</v>
          </cell>
          <cell r="K97" t="str">
            <v>Food Vouchers</v>
          </cell>
          <cell r="L97" t="str">
            <v>Clothing</v>
          </cell>
          <cell r="N97" t="str">
            <v>Hardship Grant</v>
          </cell>
          <cell r="O97">
            <v>45176</v>
          </cell>
          <cell r="P97">
            <v>45273</v>
          </cell>
          <cell r="Q97"/>
        </row>
        <row r="98">
          <cell r="A98" t="str">
            <v>E23-00108W</v>
          </cell>
          <cell r="C98" t="str">
            <v>E23-00108W</v>
          </cell>
          <cell r="D98" t="str">
            <v>HR6 8NF</v>
          </cell>
          <cell r="F98" t="str">
            <v xml:space="preserve">Providing new flooring </v>
          </cell>
          <cell r="G98">
            <v>1742.79</v>
          </cell>
          <cell r="H98">
            <v>45194</v>
          </cell>
          <cell r="I98" t="str">
            <v>1. Customer (or family member residing with them) with a diagnosed condition or disability (physical and/or sensory and/or behavioural)</v>
          </cell>
          <cell r="K98" t="str">
            <v>Flooring</v>
          </cell>
          <cell r="N98" t="str">
            <v>Flooring Grant</v>
          </cell>
          <cell r="O98">
            <v>45194</v>
          </cell>
          <cell r="P98">
            <v>45268</v>
          </cell>
          <cell r="Q98"/>
        </row>
        <row r="99">
          <cell r="A99" t="str">
            <v>E23-00109W</v>
          </cell>
          <cell r="C99" t="str">
            <v>E23-00109W</v>
          </cell>
          <cell r="D99" t="str">
            <v>MK41 8NN</v>
          </cell>
          <cell r="F99" t="str">
            <v>Helping to alleviate financial hardship</v>
          </cell>
          <cell r="G99">
            <v>933.99</v>
          </cell>
          <cell r="H99">
            <v>45182</v>
          </cell>
          <cell r="I99" t="str">
            <v>1. Customer (or family member residing with them) with a diagnosed condition or disability (physical and/or sensory and/or behavioural)</v>
          </cell>
          <cell r="K99" t="str">
            <v xml:space="preserve">Furniture </v>
          </cell>
          <cell r="N99" t="str">
            <v>Hardship Grant</v>
          </cell>
          <cell r="O99">
            <v>45182</v>
          </cell>
          <cell r="P99">
            <v>45268</v>
          </cell>
          <cell r="Q99"/>
        </row>
        <row r="100">
          <cell r="A100" t="str">
            <v>E23-00110W</v>
          </cell>
          <cell r="C100" t="str">
            <v>E23-00110W</v>
          </cell>
          <cell r="D100" t="str">
            <v>BN50 8TQ</v>
          </cell>
          <cell r="F100" t="str">
            <v>Providing financial aid during a time of crisis</v>
          </cell>
          <cell r="G100">
            <v>500</v>
          </cell>
          <cell r="H100">
            <v>45176</v>
          </cell>
          <cell r="I100" t="str">
            <v>4. Customer/family fleeing from a violent or abusive relationship</v>
          </cell>
          <cell r="K100" t="str">
            <v>Clothing</v>
          </cell>
          <cell r="L100"/>
          <cell r="N100" t="str">
            <v>Crisis Grant</v>
          </cell>
          <cell r="O100">
            <v>45176</v>
          </cell>
          <cell r="P100">
            <v>45269</v>
          </cell>
          <cell r="Q100"/>
        </row>
        <row r="101">
          <cell r="A101" t="str">
            <v>E23-00111W</v>
          </cell>
          <cell r="C101" t="str">
            <v>E23-00111W</v>
          </cell>
          <cell r="D101" t="str">
            <v>B67 7BY</v>
          </cell>
          <cell r="F101" t="str">
            <v>Helping to alleviate financial hardship</v>
          </cell>
          <cell r="G101">
            <v>894.47</v>
          </cell>
          <cell r="H101">
            <v>45176</v>
          </cell>
          <cell r="I101" t="str">
            <v>1. Customer (or family member residing with them) with a diagnosed condition or disability (physical and/or sensory and/or behavioural)</v>
          </cell>
          <cell r="K101" t="str">
            <v xml:space="preserve">Furniture </v>
          </cell>
          <cell r="L101" t="str">
            <v>Clothing</v>
          </cell>
          <cell r="N101" t="str">
            <v>Hardship Grant</v>
          </cell>
          <cell r="O101">
            <v>45176</v>
          </cell>
          <cell r="P101">
            <v>45362</v>
          </cell>
          <cell r="Q101"/>
        </row>
        <row r="102">
          <cell r="A102" t="str">
            <v>E23-00112W</v>
          </cell>
          <cell r="C102" t="str">
            <v>E23-00112W</v>
          </cell>
          <cell r="D102" t="str">
            <v>CB9 9NN</v>
          </cell>
          <cell r="F102" t="str">
            <v>Helping to alleviate financial hardship</v>
          </cell>
          <cell r="G102">
            <v>1386.64</v>
          </cell>
          <cell r="H102">
            <v>45176</v>
          </cell>
          <cell r="I102" t="str">
            <v>2. Customer receiving medication and/or therapy for a mental health condition or substance addiction</v>
          </cell>
          <cell r="K102" t="str">
            <v>Appliances</v>
          </cell>
          <cell r="N102" t="str">
            <v>Hardship Grant</v>
          </cell>
          <cell r="O102">
            <v>45176</v>
          </cell>
          <cell r="P102">
            <v>45178</v>
          </cell>
          <cell r="Q102"/>
        </row>
        <row r="103">
          <cell r="A103" t="str">
            <v>E23-00113W</v>
          </cell>
          <cell r="C103" t="str">
            <v>E23-00113W</v>
          </cell>
          <cell r="D103" t="str">
            <v>BN50 8TQ</v>
          </cell>
          <cell r="F103" t="str">
            <v>Providing financial aid during a time of crisis</v>
          </cell>
          <cell r="G103">
            <v>300</v>
          </cell>
          <cell r="H103">
            <v>45177</v>
          </cell>
          <cell r="I103" t="str">
            <v>4. Customer/family fleeing from a violent or abusive relationship</v>
          </cell>
          <cell r="K103" t="str">
            <v>Clothing</v>
          </cell>
          <cell r="L103" t="str">
            <v>Food Vouchers</v>
          </cell>
          <cell r="M103"/>
          <cell r="N103" t="str">
            <v>Crisis Grant</v>
          </cell>
          <cell r="O103">
            <v>45177</v>
          </cell>
          <cell r="P103">
            <v>45269</v>
          </cell>
          <cell r="Q103"/>
        </row>
        <row r="104">
          <cell r="A104" t="str">
            <v>E23-00114W</v>
          </cell>
          <cell r="C104" t="str">
            <v>E23-00114W</v>
          </cell>
          <cell r="D104" t="str">
            <v>CV34 5PE</v>
          </cell>
          <cell r="F104" t="str">
            <v>Helping to alleviate financial hardship</v>
          </cell>
          <cell r="G104">
            <v>953</v>
          </cell>
          <cell r="H104">
            <v>45183</v>
          </cell>
          <cell r="I104" t="str">
            <v>1. Customer (or family member residing with them) with a diagnosed condition or disability (physical and/or sensory and/or behavioural)</v>
          </cell>
          <cell r="K104" t="str">
            <v>Appliances</v>
          </cell>
          <cell r="L104" t="str">
            <v>Voucher for small household items</v>
          </cell>
          <cell r="N104" t="str">
            <v>Hardship Grant</v>
          </cell>
          <cell r="O104">
            <v>45183</v>
          </cell>
          <cell r="P104">
            <v>45268</v>
          </cell>
          <cell r="Q104"/>
        </row>
        <row r="105">
          <cell r="A105" t="str">
            <v>E23-00115W</v>
          </cell>
          <cell r="C105" t="str">
            <v>E23-00115W</v>
          </cell>
          <cell r="D105" t="str">
            <v>RG30 3NZ</v>
          </cell>
          <cell r="F105" t="str">
            <v>Helping to alleviate financial hardship</v>
          </cell>
          <cell r="G105">
            <v>543</v>
          </cell>
          <cell r="H105">
            <v>45204</v>
          </cell>
          <cell r="I105" t="str">
            <v>7. Customer where there is a child/ren in receipt of means-tested free school meals</v>
          </cell>
          <cell r="K105" t="str">
            <v>Appliances</v>
          </cell>
          <cell r="L105" t="str">
            <v>Food Vouchers</v>
          </cell>
          <cell r="M105"/>
          <cell r="N105" t="str">
            <v>Hardship Grant</v>
          </cell>
          <cell r="O105">
            <v>45204</v>
          </cell>
          <cell r="P105">
            <v>45268</v>
          </cell>
          <cell r="Q105"/>
        </row>
        <row r="106">
          <cell r="A106" t="str">
            <v>E23-00117W</v>
          </cell>
          <cell r="C106" t="str">
            <v>E23-00117W</v>
          </cell>
          <cell r="D106" t="str">
            <v>SO50 4RQ</v>
          </cell>
          <cell r="F106" t="str">
            <v>Helping to alleviate financial hardship</v>
          </cell>
          <cell r="G106">
            <v>854</v>
          </cell>
          <cell r="H106">
            <v>45183</v>
          </cell>
          <cell r="I106" t="str">
            <v>1. Customer (or family member residing with them) with a diagnosed condition or disability (physical and/or sensory and/or behavioural)</v>
          </cell>
          <cell r="K106" t="str">
            <v>Appliances</v>
          </cell>
          <cell r="L106" t="str">
            <v>Food Vouchers</v>
          </cell>
          <cell r="N106" t="str">
            <v>Hardship Grant</v>
          </cell>
          <cell r="O106">
            <v>45183</v>
          </cell>
          <cell r="P106">
            <v>45271</v>
          </cell>
          <cell r="Q106"/>
        </row>
        <row r="107">
          <cell r="A107" t="str">
            <v>E23-00118W</v>
          </cell>
          <cell r="C107" t="str">
            <v>E23-00118W</v>
          </cell>
          <cell r="D107" t="str">
            <v>SO15 3SE</v>
          </cell>
          <cell r="F107" t="str">
            <v>Helping to alleviate financial hardship</v>
          </cell>
          <cell r="G107">
            <v>940.99</v>
          </cell>
          <cell r="H107">
            <v>45184</v>
          </cell>
          <cell r="I107" t="str">
            <v>9. Customer/family is in the UK as part of an official Government scheme supporting the resettlement of Refugees and Asylum Seekers (e.g. Ukraine or ACRS)</v>
          </cell>
          <cell r="K107" t="str">
            <v>Appliances</v>
          </cell>
          <cell r="L107"/>
          <cell r="N107" t="str">
            <v>Hardship Grant</v>
          </cell>
          <cell r="O107">
            <v>45184</v>
          </cell>
          <cell r="P107">
            <v>45268</v>
          </cell>
          <cell r="Q107"/>
        </row>
        <row r="108">
          <cell r="A108" t="str">
            <v>E23-00119W</v>
          </cell>
          <cell r="C108" t="str">
            <v>E23-00119W</v>
          </cell>
          <cell r="D108" t="str">
            <v>HR6 9NF</v>
          </cell>
          <cell r="F108" t="str">
            <v>Helping to alleviate financial hardship</v>
          </cell>
          <cell r="G108">
            <v>533.98</v>
          </cell>
          <cell r="H108">
            <v>45183</v>
          </cell>
          <cell r="I108" t="str">
            <v>2. Customer receiving medication and/or therapy for a mental health condition or substance addiction</v>
          </cell>
          <cell r="K108" t="str">
            <v>Appliances</v>
          </cell>
          <cell r="N108" t="str">
            <v>Hardship Grant</v>
          </cell>
          <cell r="O108">
            <v>45183</v>
          </cell>
          <cell r="P108">
            <v>45334</v>
          </cell>
          <cell r="Q108"/>
        </row>
        <row r="109">
          <cell r="A109" t="str">
            <v>E23-00120W</v>
          </cell>
          <cell r="C109" t="str">
            <v>E23-00120W</v>
          </cell>
          <cell r="D109" t="str">
            <v>SN1 5JE</v>
          </cell>
          <cell r="F109" t="str">
            <v>Helping to alleviate financial hardship</v>
          </cell>
          <cell r="G109">
            <v>991.97</v>
          </cell>
          <cell r="H109">
            <v>45184</v>
          </cell>
          <cell r="I109" t="str">
            <v>3  Customer/family moving from homelessness/supported living into independent living</v>
          </cell>
          <cell r="K109" t="str">
            <v>Appliances</v>
          </cell>
          <cell r="L109"/>
          <cell r="N109" t="str">
            <v>Hardship Grant</v>
          </cell>
          <cell r="O109">
            <v>45184</v>
          </cell>
          <cell r="P109">
            <v>45269</v>
          </cell>
          <cell r="Q109"/>
        </row>
        <row r="110">
          <cell r="A110" t="str">
            <v>E23-00121W</v>
          </cell>
          <cell r="C110" t="str">
            <v>E23-00121W</v>
          </cell>
          <cell r="D110" t="str">
            <v>WR15 8DQ</v>
          </cell>
          <cell r="F110" t="str">
            <v>Helping to alleviate financial hardship</v>
          </cell>
          <cell r="G110">
            <v>415.99</v>
          </cell>
          <cell r="H110">
            <v>45184</v>
          </cell>
          <cell r="I110" t="str">
            <v>1. Customer (or family member residing with them) with a diagnosed condition or disability (physical and/or sensory and/or behavioural)</v>
          </cell>
          <cell r="K110" t="str">
            <v>Appliances</v>
          </cell>
          <cell r="L110" t="str">
            <v>Food Vouchers</v>
          </cell>
          <cell r="N110" t="str">
            <v>Hardship Grant</v>
          </cell>
          <cell r="O110">
            <v>45184</v>
          </cell>
          <cell r="P110">
            <v>45467</v>
          </cell>
          <cell r="Q110"/>
        </row>
        <row r="111">
          <cell r="A111" t="str">
            <v>E23-00122W</v>
          </cell>
          <cell r="C111" t="str">
            <v>E23-00122W</v>
          </cell>
          <cell r="D111" t="str">
            <v>TA6 5HE</v>
          </cell>
          <cell r="F111" t="str">
            <v>Helping to alleviate financial hardship</v>
          </cell>
          <cell r="G111">
            <v>990</v>
          </cell>
          <cell r="H111">
            <v>45188</v>
          </cell>
          <cell r="I111" t="str">
            <v>7. Customer where there is a child/ren in receipt of means-tested free school meals</v>
          </cell>
          <cell r="K111" t="str">
            <v>Utility Vouchers</v>
          </cell>
          <cell r="L111" t="str">
            <v>Clothing</v>
          </cell>
          <cell r="M111" t="str">
            <v>Food Vouchers</v>
          </cell>
          <cell r="N111" t="str">
            <v>Hardship Grant</v>
          </cell>
          <cell r="O111">
            <v>45188</v>
          </cell>
          <cell r="P111">
            <v>45268</v>
          </cell>
          <cell r="Q111"/>
        </row>
        <row r="112">
          <cell r="A112" t="str">
            <v>E23-00123W</v>
          </cell>
          <cell r="C112" t="str">
            <v>E23-00123W</v>
          </cell>
          <cell r="D112" t="str">
            <v>B66 4LQ</v>
          </cell>
          <cell r="F112" t="str">
            <v>Helping to alleviate financial hardship</v>
          </cell>
          <cell r="G112">
            <v>991</v>
          </cell>
          <cell r="H112">
            <v>45184</v>
          </cell>
          <cell r="I112" t="str">
            <v>3  Customer/family moving from homelessness/supported living into independent living</v>
          </cell>
          <cell r="J112" t="str">
            <v>4. Customer/family fleeing from a violent or abusive relationship</v>
          </cell>
          <cell r="K112" t="str">
            <v>Appliances</v>
          </cell>
          <cell r="N112" t="str">
            <v>Hardship Grant</v>
          </cell>
          <cell r="O112">
            <v>45184</v>
          </cell>
          <cell r="P112">
            <v>45268</v>
          </cell>
          <cell r="Q112"/>
        </row>
        <row r="113">
          <cell r="A113" t="str">
            <v>E23-00124W</v>
          </cell>
          <cell r="C113" t="str">
            <v>E23-00124W</v>
          </cell>
          <cell r="D113" t="str">
            <v>SO15 3DR</v>
          </cell>
          <cell r="F113" t="str">
            <v>Helping to alleviate financial hardship</v>
          </cell>
          <cell r="G113">
            <v>962</v>
          </cell>
          <cell r="H113">
            <v>45184</v>
          </cell>
          <cell r="I113" t="str">
            <v>7. Customer where there is a child/ren in receipt of means-tested free school meals</v>
          </cell>
          <cell r="K113" t="str">
            <v>Appliances</v>
          </cell>
          <cell r="N113" t="str">
            <v>Hardship Grant</v>
          </cell>
          <cell r="O113">
            <v>45184</v>
          </cell>
          <cell r="P113">
            <v>45269</v>
          </cell>
          <cell r="Q113"/>
        </row>
        <row r="114">
          <cell r="A114" t="str">
            <v>E23-00127W</v>
          </cell>
          <cell r="C114" t="str">
            <v>E23-00127W</v>
          </cell>
          <cell r="D114" t="str">
            <v>SO18 5SE</v>
          </cell>
          <cell r="F114" t="str">
            <v>Helping to alleviate financial hardship</v>
          </cell>
          <cell r="G114">
            <v>960</v>
          </cell>
          <cell r="H114">
            <v>45196</v>
          </cell>
          <cell r="I114" t="str">
            <v>1. Customer (or family member residing with them) with a diagnosed condition or disability (physical and/or sensory and/or behavioural)</v>
          </cell>
          <cell r="K114" t="str">
            <v>Food Vouchers</v>
          </cell>
          <cell r="L114" t="str">
            <v>Utility Vouchers</v>
          </cell>
          <cell r="N114" t="str">
            <v>Hardship Grant</v>
          </cell>
          <cell r="O114">
            <v>45196</v>
          </cell>
          <cell r="P114">
            <v>45268</v>
          </cell>
          <cell r="Q114"/>
        </row>
        <row r="115">
          <cell r="A115" t="str">
            <v>E23-00128W</v>
          </cell>
          <cell r="C115" t="str">
            <v>E23-00128W</v>
          </cell>
          <cell r="D115" t="str">
            <v>SN9 5QE</v>
          </cell>
          <cell r="F115" t="str">
            <v>Helping to alleviate financial hardship</v>
          </cell>
          <cell r="G115">
            <v>766</v>
          </cell>
          <cell r="H115">
            <v>45184</v>
          </cell>
          <cell r="I115" t="str">
            <v>2. Customer receiving medication and/or therapy for a mental health condition or substance addiction</v>
          </cell>
          <cell r="K115" t="str">
            <v>Appliances</v>
          </cell>
          <cell r="N115" t="str">
            <v>Hardship Grant</v>
          </cell>
          <cell r="O115">
            <v>45184</v>
          </cell>
          <cell r="P115">
            <v>45269</v>
          </cell>
          <cell r="Q115"/>
        </row>
        <row r="116">
          <cell r="A116" t="str">
            <v>E23-00129W</v>
          </cell>
          <cell r="C116" t="str">
            <v>E23-00129W</v>
          </cell>
          <cell r="D116" t="str">
            <v>SN1 4AS</v>
          </cell>
          <cell r="F116" t="str">
            <v>Helping to alleviate financial hardship</v>
          </cell>
          <cell r="G116">
            <v>999.6</v>
          </cell>
          <cell r="H116">
            <v>45195</v>
          </cell>
          <cell r="I116" t="str">
            <v>3  Customer/family moving from homelessness/supported living into independent living</v>
          </cell>
          <cell r="K116" t="str">
            <v>Food Vouchers</v>
          </cell>
          <cell r="L116" t="str">
            <v xml:space="preserve">Furniture </v>
          </cell>
          <cell r="M116" t="str">
            <v>Voucher for small household items</v>
          </cell>
          <cell r="N116" t="str">
            <v>Hardship Grant</v>
          </cell>
          <cell r="O116">
            <v>45195</v>
          </cell>
          <cell r="P116">
            <v>45300</v>
          </cell>
          <cell r="Q116"/>
        </row>
        <row r="117">
          <cell r="A117" t="str">
            <v>E23-00130W</v>
          </cell>
          <cell r="C117" t="str">
            <v>E23-00130W</v>
          </cell>
          <cell r="D117" t="str">
            <v>PO19 6GN</v>
          </cell>
          <cell r="F117" t="str">
            <v>Helping to alleviate financial hardship</v>
          </cell>
          <cell r="G117">
            <v>1104.98</v>
          </cell>
          <cell r="H117">
            <v>45197</v>
          </cell>
          <cell r="I117" t="str">
            <v>1. Customer (or family member residing with them) with a diagnosed condition or disability (physical and/or sensory and/or behavioural)</v>
          </cell>
          <cell r="J117" t="str">
            <v>4. Customer/family fleeing from a violent or abusive relationship</v>
          </cell>
          <cell r="K117" t="str">
            <v>Appliances</v>
          </cell>
          <cell r="L117" t="str">
            <v>Food Vouchers</v>
          </cell>
          <cell r="N117" t="str">
            <v>Hardship Grant</v>
          </cell>
          <cell r="O117">
            <v>45197</v>
          </cell>
          <cell r="P117">
            <v>45330</v>
          </cell>
          <cell r="Q117"/>
        </row>
        <row r="118">
          <cell r="A118" t="str">
            <v>E23-00131W</v>
          </cell>
          <cell r="C118" t="str">
            <v>E23-00131W</v>
          </cell>
          <cell r="D118" t="str">
            <v>MK42 6GQ</v>
          </cell>
          <cell r="F118" t="str">
            <v>Helping to alleviate financial hardship</v>
          </cell>
          <cell r="G118">
            <v>957.11</v>
          </cell>
          <cell r="H118">
            <v>45189</v>
          </cell>
          <cell r="I118" t="str">
            <v>3  Customer/family moving from homelessness/supported living into independent living</v>
          </cell>
          <cell r="J118" t="str">
            <v>4. Customer/family fleeing from a violent or abusive relationship</v>
          </cell>
          <cell r="K118" t="str">
            <v xml:space="preserve">Furniture </v>
          </cell>
          <cell r="L118"/>
          <cell r="N118" t="str">
            <v>Hardship Grant</v>
          </cell>
          <cell r="O118">
            <v>45189</v>
          </cell>
          <cell r="P118">
            <v>45330</v>
          </cell>
          <cell r="Q118"/>
        </row>
        <row r="119">
          <cell r="A119" t="str">
            <v>E23-00132W</v>
          </cell>
          <cell r="C119" t="str">
            <v>E23-00132W</v>
          </cell>
          <cell r="D119" t="str">
            <v>WR15 8DQ</v>
          </cell>
          <cell r="F119" t="str">
            <v>Helping to alleviate financial hardship</v>
          </cell>
          <cell r="G119">
            <v>960</v>
          </cell>
          <cell r="H119">
            <v>45189</v>
          </cell>
          <cell r="I119" t="str">
            <v>2. Customer receiving medication and/or therapy for a mental health condition or substance addiction</v>
          </cell>
          <cell r="K119" t="str">
            <v>Food Vouchers</v>
          </cell>
          <cell r="L119" t="str">
            <v>Utility Vouchers</v>
          </cell>
          <cell r="N119" t="str">
            <v>Hardship Grant</v>
          </cell>
          <cell r="O119">
            <v>45189</v>
          </cell>
          <cell r="P119">
            <v>45268</v>
          </cell>
          <cell r="Q119"/>
        </row>
        <row r="120">
          <cell r="A120" t="str">
            <v>E23-00133W</v>
          </cell>
          <cell r="C120" t="str">
            <v>E23-00133W</v>
          </cell>
          <cell r="D120" t="str">
            <v>WF9 2JT</v>
          </cell>
          <cell r="F120" t="str">
            <v>Helping to alleviate financial hardship</v>
          </cell>
          <cell r="G120">
            <v>925.07</v>
          </cell>
          <cell r="H120">
            <v>45190</v>
          </cell>
          <cell r="I120" t="str">
            <v>2. Customer receiving medication and/or therapy for a mental health condition or substance addiction</v>
          </cell>
          <cell r="K120" t="str">
            <v xml:space="preserve">Furniture </v>
          </cell>
          <cell r="N120" t="str">
            <v>Hardship Grant</v>
          </cell>
          <cell r="O120">
            <v>45190</v>
          </cell>
          <cell r="P120">
            <v>45269</v>
          </cell>
          <cell r="Q120"/>
        </row>
        <row r="121">
          <cell r="A121" t="str">
            <v>E23-00134W</v>
          </cell>
          <cell r="C121" t="str">
            <v>E23-00134W</v>
          </cell>
          <cell r="D121" t="str">
            <v>SN10 2FH</v>
          </cell>
          <cell r="F121" t="str">
            <v>Helping to alleviate financial hardship</v>
          </cell>
          <cell r="G121">
            <v>960</v>
          </cell>
          <cell r="H121">
            <v>45189</v>
          </cell>
          <cell r="I121" t="str">
            <v>2. Customer receiving medication and/or therapy for a mental health condition or substance addiction</v>
          </cell>
          <cell r="K121" t="str">
            <v>Food Vouchers</v>
          </cell>
          <cell r="L121" t="str">
            <v>Utility Vouchers</v>
          </cell>
          <cell r="N121" t="str">
            <v>Hardship Grant</v>
          </cell>
          <cell r="O121">
            <v>45189</v>
          </cell>
          <cell r="P121">
            <v>45268</v>
          </cell>
          <cell r="Q121"/>
        </row>
        <row r="122">
          <cell r="A122" t="str">
            <v>E23-00135W</v>
          </cell>
          <cell r="C122" t="str">
            <v>E23-00135W</v>
          </cell>
          <cell r="D122" t="str">
            <v>BN26 6FW</v>
          </cell>
          <cell r="F122" t="str">
            <v>Helping to alleviate financial hardship</v>
          </cell>
          <cell r="G122">
            <v>1027</v>
          </cell>
          <cell r="H122">
            <v>45189</v>
          </cell>
          <cell r="I122" t="str">
            <v>2. Customer receiving medication and/or therapy for a mental health condition or substance addiction</v>
          </cell>
          <cell r="K122" t="str">
            <v>Appliances</v>
          </cell>
          <cell r="N122" t="str">
            <v>Hardship Grant</v>
          </cell>
          <cell r="O122">
            <v>45189</v>
          </cell>
          <cell r="P122">
            <v>45268</v>
          </cell>
          <cell r="Q122"/>
        </row>
        <row r="123">
          <cell r="A123" t="str">
            <v>E23-00136W</v>
          </cell>
          <cell r="C123" t="str">
            <v>E23-00136W</v>
          </cell>
          <cell r="D123" t="str">
            <v>NN5 5LU</v>
          </cell>
          <cell r="F123" t="str">
            <v>Helping to alleviate financial hardship</v>
          </cell>
          <cell r="G123">
            <v>923.15</v>
          </cell>
          <cell r="H123">
            <v>45190</v>
          </cell>
          <cell r="I123" t="str">
            <v>7. Customer where there is a child/ren in receipt of means-tested free school meals</v>
          </cell>
          <cell r="K123" t="str">
            <v xml:space="preserve">Furniture </v>
          </cell>
          <cell r="L123" t="str">
            <v>Clothing</v>
          </cell>
          <cell r="N123" t="str">
            <v>Hardship Grant</v>
          </cell>
          <cell r="O123">
            <v>45190</v>
          </cell>
          <cell r="P123">
            <v>45269</v>
          </cell>
          <cell r="Q123"/>
        </row>
        <row r="124">
          <cell r="A124" t="str">
            <v>E23-00137W</v>
          </cell>
          <cell r="C124" t="str">
            <v>E23-00137W</v>
          </cell>
          <cell r="D124" t="str">
            <v>SG19 1AP</v>
          </cell>
          <cell r="F124" t="str">
            <v>Helping to alleviate financial hardship</v>
          </cell>
          <cell r="G124">
            <v>989.11</v>
          </cell>
          <cell r="H124">
            <v>45190</v>
          </cell>
          <cell r="I124" t="str">
            <v>2. Customer receiving medication and/or therapy for a mental health condition or substance addiction</v>
          </cell>
          <cell r="K124" t="str">
            <v xml:space="preserve">Furniture </v>
          </cell>
          <cell r="L124"/>
          <cell r="N124" t="str">
            <v>Hardship Grant</v>
          </cell>
          <cell r="O124">
            <v>45190</v>
          </cell>
          <cell r="P124">
            <v>45269</v>
          </cell>
          <cell r="Q124"/>
        </row>
        <row r="125">
          <cell r="A125" t="str">
            <v>E23-00138W</v>
          </cell>
          <cell r="C125" t="str">
            <v>E23-00138W</v>
          </cell>
          <cell r="D125" t="str">
            <v>CV36 4RL</v>
          </cell>
          <cell r="F125" t="str">
            <v>Helping to alleviate financial hardship</v>
          </cell>
          <cell r="G125">
            <v>1000</v>
          </cell>
          <cell r="H125">
            <v>45188</v>
          </cell>
          <cell r="I125" t="str">
            <v>1. Customer (or family member residing with them) with a diagnosed condition or disability (physical and/or sensory and/or behavioural)</v>
          </cell>
          <cell r="K125" t="str">
            <v>Food Vouchers</v>
          </cell>
          <cell r="L125" t="str">
            <v>Utility Vouchers</v>
          </cell>
          <cell r="N125" t="str">
            <v>Hardship Grant</v>
          </cell>
          <cell r="O125">
            <v>45188</v>
          </cell>
          <cell r="P125">
            <v>45269</v>
          </cell>
          <cell r="Q125"/>
        </row>
        <row r="126">
          <cell r="A126" t="str">
            <v>E23-00140W</v>
          </cell>
          <cell r="C126" t="str">
            <v>E23-00140W</v>
          </cell>
          <cell r="D126" t="str">
            <v>SO19 9TN</v>
          </cell>
          <cell r="F126" t="str">
            <v>Helping to alleviate financial hardship</v>
          </cell>
          <cell r="G126">
            <v>998</v>
          </cell>
          <cell r="H126">
            <v>45190</v>
          </cell>
          <cell r="I126" t="str">
            <v>2. Customer receiving medication and/or therapy for a mental health condition or substance addiction</v>
          </cell>
          <cell r="K126" t="str">
            <v>Appliances</v>
          </cell>
          <cell r="L126" t="str">
            <v>Clothing</v>
          </cell>
          <cell r="N126" t="str">
            <v>Hardship Grant</v>
          </cell>
          <cell r="O126">
            <v>45190</v>
          </cell>
          <cell r="P126">
            <v>45269</v>
          </cell>
          <cell r="Q126"/>
        </row>
        <row r="127">
          <cell r="A127" t="str">
            <v>E23-00141W</v>
          </cell>
          <cell r="C127" t="str">
            <v>E23-00141W</v>
          </cell>
          <cell r="D127" t="str">
            <v>BA3 4TN</v>
          </cell>
          <cell r="F127" t="str">
            <v>Helping to alleviate financial hardship</v>
          </cell>
          <cell r="G127">
            <v>954.7</v>
          </cell>
          <cell r="H127">
            <v>45190</v>
          </cell>
          <cell r="I127" t="str">
            <v>3  Customer/family moving from homelessness/supported living into independent living</v>
          </cell>
          <cell r="K127" t="str">
            <v>Appliances</v>
          </cell>
          <cell r="L127"/>
          <cell r="N127" t="str">
            <v>Hardship Grant</v>
          </cell>
          <cell r="O127">
            <v>45190</v>
          </cell>
          <cell r="P127">
            <v>45272</v>
          </cell>
          <cell r="Q127"/>
        </row>
        <row r="128">
          <cell r="A128" t="str">
            <v>E23-00142W</v>
          </cell>
          <cell r="C128" t="str">
            <v>E23-00142W</v>
          </cell>
          <cell r="D128" t="str">
            <v>BS23 3HH</v>
          </cell>
          <cell r="F128" t="str">
            <v>Helping to alleviate financial hardship</v>
          </cell>
          <cell r="G128">
            <v>942</v>
          </cell>
          <cell r="H128">
            <v>45190</v>
          </cell>
          <cell r="I128" t="str">
            <v>3  Customer/family moving from homelessness/supported living into independent living</v>
          </cell>
          <cell r="K128" t="str">
            <v>Appliances</v>
          </cell>
          <cell r="N128" t="str">
            <v>Hardship Grant</v>
          </cell>
          <cell r="O128">
            <v>45190</v>
          </cell>
          <cell r="P128">
            <v>45269</v>
          </cell>
          <cell r="Q128"/>
        </row>
        <row r="129">
          <cell r="A129" t="str">
            <v>E23-00143W</v>
          </cell>
          <cell r="C129" t="str">
            <v>E23-00143W</v>
          </cell>
          <cell r="D129" t="str">
            <v>WR15 8BU</v>
          </cell>
          <cell r="F129" t="str">
            <v>Helping to alleviate financial hardship</v>
          </cell>
          <cell r="G129">
            <v>1007</v>
          </cell>
          <cell r="H129">
            <v>45189</v>
          </cell>
          <cell r="I129" t="str">
            <v>3  Customer/family moving from homelessness/supported living into independent living</v>
          </cell>
          <cell r="K129" t="str">
            <v>Appliances</v>
          </cell>
          <cell r="N129" t="str">
            <v>Hardship Grant</v>
          </cell>
          <cell r="O129">
            <v>45189</v>
          </cell>
          <cell r="P129">
            <v>45268</v>
          </cell>
          <cell r="Q129"/>
        </row>
        <row r="130">
          <cell r="A130" t="str">
            <v>E23-00144W</v>
          </cell>
          <cell r="C130" t="str">
            <v>E23-00144W</v>
          </cell>
          <cell r="D130" t="str">
            <v>RG22 4LL</v>
          </cell>
          <cell r="F130" t="str">
            <v xml:space="preserve">Providing new flooring </v>
          </cell>
          <cell r="G130">
            <v>1262.4000000000001</v>
          </cell>
          <cell r="H130">
            <v>45196</v>
          </cell>
          <cell r="I130" t="str">
            <v>1. Customer (or family member residing with them) with a diagnosed condition or disability (physical and/or sensory and/or behavioural)</v>
          </cell>
          <cell r="K130" t="str">
            <v>Flooring</v>
          </cell>
          <cell r="N130" t="str">
            <v>Flooring Grant</v>
          </cell>
          <cell r="O130">
            <v>45196</v>
          </cell>
          <cell r="P130">
            <v>45268</v>
          </cell>
          <cell r="Q130"/>
        </row>
        <row r="131">
          <cell r="A131" t="str">
            <v>E23-00145W</v>
          </cell>
          <cell r="C131" t="str">
            <v>E23-00145W</v>
          </cell>
          <cell r="D131" t="str">
            <v>CV11 6AF</v>
          </cell>
          <cell r="F131" t="str">
            <v>Helping to alleviate financial hardship</v>
          </cell>
          <cell r="G131">
            <v>833.01</v>
          </cell>
          <cell r="H131">
            <v>45191</v>
          </cell>
          <cell r="I131" t="str">
            <v>6d. Customer/family under the care of Social Services (Adult or Children’s - FH</v>
          </cell>
          <cell r="J131" t="str">
            <v>1. Customer (or family member residing with them) with a diagnosed condition or disability (physical and/or sensory and/or behavioural)</v>
          </cell>
          <cell r="K131" t="str">
            <v xml:space="preserve">Furniture </v>
          </cell>
          <cell r="L131" t="str">
            <v>Clothing</v>
          </cell>
          <cell r="N131" t="str">
            <v>Hardship Grant</v>
          </cell>
          <cell r="O131">
            <v>45191</v>
          </cell>
          <cell r="P131">
            <v>45297</v>
          </cell>
          <cell r="Q131"/>
        </row>
        <row r="132">
          <cell r="A132" t="str">
            <v>E23-00146W</v>
          </cell>
          <cell r="C132" t="str">
            <v>E23-00146W</v>
          </cell>
          <cell r="D132" t="str">
            <v>EX20 1XT</v>
          </cell>
          <cell r="F132" t="str">
            <v>Helping to alleviate financial hardship</v>
          </cell>
          <cell r="G132">
            <v>926</v>
          </cell>
          <cell r="H132">
            <v>45192</v>
          </cell>
          <cell r="I132" t="str">
            <v>3  Customer/family moving from homelessness/supported living into independent living</v>
          </cell>
          <cell r="K132" t="str">
            <v>Appliances</v>
          </cell>
          <cell r="N132" t="str">
            <v>Hardship Grant</v>
          </cell>
          <cell r="O132">
            <v>45192</v>
          </cell>
          <cell r="P132">
            <v>45268</v>
          </cell>
          <cell r="Q132"/>
        </row>
        <row r="133">
          <cell r="A133" t="str">
            <v>E23-00149W</v>
          </cell>
          <cell r="C133" t="str">
            <v>E23-00149W</v>
          </cell>
          <cell r="D133" t="str">
            <v>CV31 1HS</v>
          </cell>
          <cell r="F133" t="str">
            <v>Helping to alleviate financial hardship</v>
          </cell>
          <cell r="G133">
            <v>991.85</v>
          </cell>
          <cell r="H133">
            <v>45196</v>
          </cell>
          <cell r="I133" t="str">
            <v>2. Customer receiving medication and/or therapy for a mental health condition or substance addiction</v>
          </cell>
          <cell r="K133" t="str">
            <v xml:space="preserve">Furniture </v>
          </cell>
          <cell r="L133" t="str">
            <v>Clothing</v>
          </cell>
          <cell r="M133" t="str">
            <v>Voucher for small household items</v>
          </cell>
          <cell r="N133" t="str">
            <v>Hardship Grant</v>
          </cell>
          <cell r="O133">
            <v>45196</v>
          </cell>
          <cell r="P133">
            <v>45268</v>
          </cell>
          <cell r="Q133"/>
        </row>
        <row r="134">
          <cell r="A134" t="str">
            <v>E23-00150W</v>
          </cell>
          <cell r="C134" t="str">
            <v>E23-00150W</v>
          </cell>
          <cell r="D134" t="str">
            <v>BH14 9BA</v>
          </cell>
          <cell r="F134" t="str">
            <v>Helping to alleviate financial hardship</v>
          </cell>
          <cell r="G134">
            <v>975.39</v>
          </cell>
          <cell r="H134">
            <v>45196</v>
          </cell>
          <cell r="I134" t="str">
            <v>2. Customer receiving medication and/or therapy for a mental health condition or substance addiction</v>
          </cell>
          <cell r="K134" t="str">
            <v>Food Vouchers</v>
          </cell>
          <cell r="L134" t="str">
            <v xml:space="preserve">Furniture </v>
          </cell>
          <cell r="N134" t="str">
            <v>Hardship Grant</v>
          </cell>
          <cell r="O134">
            <v>45196</v>
          </cell>
          <cell r="P134">
            <v>45282</v>
          </cell>
          <cell r="Q134"/>
        </row>
        <row r="135">
          <cell r="A135" t="str">
            <v>E23-00151W</v>
          </cell>
          <cell r="C135" t="str">
            <v>E23-00151W</v>
          </cell>
          <cell r="D135" t="str">
            <v>BN21 1LY</v>
          </cell>
          <cell r="F135" t="str">
            <v>Helping to alleviate financial hardship</v>
          </cell>
          <cell r="G135">
            <v>876</v>
          </cell>
          <cell r="H135">
            <v>45195</v>
          </cell>
          <cell r="I135" t="str">
            <v>1. Customer (or family member residing with them) with a diagnosed condition or disability (physical and/or sensory and/or behavioural)</v>
          </cell>
          <cell r="J135" t="str">
            <v>4. Customer/family fleeing from a violent or abusive relationship</v>
          </cell>
          <cell r="K135" t="str">
            <v>Appliances</v>
          </cell>
          <cell r="N135" t="str">
            <v>Hardship Grant</v>
          </cell>
          <cell r="O135">
            <v>45195</v>
          </cell>
          <cell r="P135">
            <v>45313</v>
          </cell>
          <cell r="Q135"/>
        </row>
        <row r="136">
          <cell r="A136" t="str">
            <v>E23-00152W</v>
          </cell>
          <cell r="C136" t="str">
            <v>E23-00152W</v>
          </cell>
          <cell r="D136" t="str">
            <v>CV10 9RF</v>
          </cell>
          <cell r="F136" t="str">
            <v>Providing financial aid after an impactful incident</v>
          </cell>
          <cell r="G136">
            <v>250</v>
          </cell>
          <cell r="H136">
            <v>45219</v>
          </cell>
          <cell r="I136" t="str">
            <v>2. Customer receiving medication and/or therapy for a mental health condition or substance addiction</v>
          </cell>
          <cell r="K136" t="str">
            <v>Voucher for small household items</v>
          </cell>
          <cell r="L136"/>
          <cell r="M136"/>
          <cell r="N136" t="str">
            <v>Critical Incident Grant</v>
          </cell>
          <cell r="O136">
            <v>45219</v>
          </cell>
          <cell r="P136">
            <v>45362</v>
          </cell>
          <cell r="Q136"/>
        </row>
        <row r="137">
          <cell r="A137" t="str">
            <v>E23-00153W</v>
          </cell>
          <cell r="C137" t="str">
            <v>E23-00153W</v>
          </cell>
          <cell r="D137" t="str">
            <v>B67 7QJ</v>
          </cell>
          <cell r="F137" t="str">
            <v>Helping to alleviate financial hardship</v>
          </cell>
          <cell r="G137">
            <v>960</v>
          </cell>
          <cell r="H137">
            <v>45197</v>
          </cell>
          <cell r="I137" t="str">
            <v>1. Customer (or family member residing with them) with a diagnosed condition or disability (physical and/or sensory and/or behavioural)</v>
          </cell>
          <cell r="K137" t="str">
            <v>Food Vouchers</v>
          </cell>
          <cell r="L137" t="str">
            <v>Utility Vouchers</v>
          </cell>
          <cell r="N137" t="str">
            <v>Hardship Grant</v>
          </cell>
          <cell r="O137">
            <v>45197</v>
          </cell>
          <cell r="P137">
            <v>45268</v>
          </cell>
          <cell r="Q137"/>
        </row>
        <row r="138">
          <cell r="A138" t="str">
            <v>E23-00154W</v>
          </cell>
          <cell r="C138" t="str">
            <v>E23-00154W</v>
          </cell>
          <cell r="D138" t="str">
            <v>SO19 2NY</v>
          </cell>
          <cell r="F138" t="str">
            <v>Helping to alleviate financial hardship</v>
          </cell>
          <cell r="G138">
            <v>1000</v>
          </cell>
          <cell r="H138">
            <v>45197</v>
          </cell>
          <cell r="I138" t="str">
            <v>3  Customer/family moving from homelessness/supported living into independent living</v>
          </cell>
          <cell r="K138" t="str">
            <v>Appliances</v>
          </cell>
          <cell r="L138" t="str">
            <v>Food Vouchers</v>
          </cell>
          <cell r="M138"/>
          <cell r="N138" t="str">
            <v>Hardship Grant</v>
          </cell>
          <cell r="O138">
            <v>45197</v>
          </cell>
          <cell r="P138">
            <v>45268</v>
          </cell>
          <cell r="Q138"/>
        </row>
        <row r="139">
          <cell r="A139" t="str">
            <v>E23-00155W</v>
          </cell>
          <cell r="C139" t="str">
            <v>E23-00155W</v>
          </cell>
          <cell r="D139" t="str">
            <v>GL5 1NR</v>
          </cell>
          <cell r="F139" t="str">
            <v>Providing financial aid after an impactful incident</v>
          </cell>
          <cell r="G139">
            <v>2500</v>
          </cell>
          <cell r="H139">
            <v>45201</v>
          </cell>
          <cell r="I139" t="str">
            <v>7. Customer where there is a child/ren in receipt of means-tested free school meals</v>
          </cell>
          <cell r="K139" t="str">
            <v>Funeral Costs</v>
          </cell>
          <cell r="N139" t="str">
            <v>Critical Incident Grant</v>
          </cell>
          <cell r="O139">
            <v>45201</v>
          </cell>
          <cell r="P139">
            <v>45269</v>
          </cell>
          <cell r="Q139"/>
        </row>
        <row r="140">
          <cell r="A140" t="str">
            <v>E23-00158W</v>
          </cell>
          <cell r="C140" t="str">
            <v>E23-00158W</v>
          </cell>
          <cell r="D140" t="str">
            <v>BH9 2EL</v>
          </cell>
          <cell r="F140" t="str">
            <v>Helping to alleviate financial hardship</v>
          </cell>
          <cell r="G140">
            <v>926.13</v>
          </cell>
          <cell r="H140">
            <v>45203</v>
          </cell>
          <cell r="I140" t="str">
            <v>6a. Customer/family under the care of Social Services (Adult or Children’s) - MH</v>
          </cell>
          <cell r="K140" t="str">
            <v>Appliances</v>
          </cell>
          <cell r="N140" t="str">
            <v>Hardship Grant</v>
          </cell>
          <cell r="O140">
            <v>45203</v>
          </cell>
          <cell r="P140">
            <v>45268</v>
          </cell>
          <cell r="Q140"/>
        </row>
        <row r="141">
          <cell r="A141" t="str">
            <v>E23-00159W</v>
          </cell>
          <cell r="C141" t="str">
            <v>E23-00159W</v>
          </cell>
          <cell r="D141" t="str">
            <v>TA1 3AG</v>
          </cell>
          <cell r="F141" t="str">
            <v>Helping to alleviate financial hardship</v>
          </cell>
          <cell r="G141">
            <v>1000</v>
          </cell>
          <cell r="H141">
            <v>45203</v>
          </cell>
          <cell r="I141" t="str">
            <v>8. Customer is in financial hardship and their household meets one of two criteria</v>
          </cell>
          <cell r="K141" t="str">
            <v>Food Vouchers</v>
          </cell>
          <cell r="L141" t="str">
            <v>Clothing</v>
          </cell>
          <cell r="N141" t="str">
            <v>Hardship Grant</v>
          </cell>
          <cell r="O141">
            <v>45203</v>
          </cell>
          <cell r="P141">
            <v>45268</v>
          </cell>
          <cell r="Q141"/>
        </row>
        <row r="142">
          <cell r="A142" t="str">
            <v>E23-00160W</v>
          </cell>
          <cell r="C142" t="str">
            <v>E23-00160W</v>
          </cell>
          <cell r="D142" t="str">
            <v>DY2 0JJ</v>
          </cell>
          <cell r="F142" t="str">
            <v>Helping to alleviate financial hardship</v>
          </cell>
          <cell r="G142">
            <v>1008</v>
          </cell>
          <cell r="H142">
            <v>45201</v>
          </cell>
          <cell r="I142" t="str">
            <v>2. Customer receiving medication and/or therapy for a mental health condition or substance addiction</v>
          </cell>
          <cell r="K142" t="str">
            <v>Food Vouchers</v>
          </cell>
          <cell r="L142" t="str">
            <v>Appliances</v>
          </cell>
          <cell r="M142" t="str">
            <v>Utility Vouchers</v>
          </cell>
          <cell r="N142" t="str">
            <v>Hardship Grant</v>
          </cell>
          <cell r="O142">
            <v>45201</v>
          </cell>
          <cell r="P142">
            <v>45269</v>
          </cell>
          <cell r="Q142"/>
        </row>
        <row r="143">
          <cell r="A143" t="str">
            <v>E23-00161W</v>
          </cell>
          <cell r="C143" t="str">
            <v>E23-00161W</v>
          </cell>
          <cell r="D143" t="str">
            <v>DN7 4EW</v>
          </cell>
          <cell r="F143" t="str">
            <v>Helping to alleviate financial hardship</v>
          </cell>
          <cell r="G143">
            <v>920</v>
          </cell>
          <cell r="H143">
            <v>45202</v>
          </cell>
          <cell r="I143" t="str">
            <v>1. Customer (or family member residing with them) with a diagnosed condition or disability (physical and/or sensory and/or behavioural)</v>
          </cell>
          <cell r="K143" t="str">
            <v>Food Vouchers</v>
          </cell>
          <cell r="L143" t="str">
            <v>Utility Vouchers</v>
          </cell>
          <cell r="N143" t="str">
            <v>Hardship Grant</v>
          </cell>
          <cell r="O143">
            <v>45202</v>
          </cell>
          <cell r="P143">
            <v>45282</v>
          </cell>
          <cell r="Q143"/>
        </row>
        <row r="144">
          <cell r="A144" t="str">
            <v>E23-00162W</v>
          </cell>
          <cell r="C144" t="str">
            <v>E23-00162W</v>
          </cell>
          <cell r="D144" t="str">
            <v>SN3 3PY</v>
          </cell>
          <cell r="F144" t="str">
            <v>Helping to alleviate financial hardship</v>
          </cell>
          <cell r="G144">
            <v>868.39</v>
          </cell>
          <cell r="H144">
            <v>45202</v>
          </cell>
          <cell r="I144" t="str">
            <v>3  Customer/family moving from homelessness/supported living into independent living</v>
          </cell>
          <cell r="K144" t="str">
            <v xml:space="preserve">Furniture </v>
          </cell>
          <cell r="L144" t="str">
            <v>Food Vouchers</v>
          </cell>
          <cell r="M144"/>
          <cell r="N144" t="str">
            <v>Hardship Grant</v>
          </cell>
          <cell r="O144">
            <v>45202</v>
          </cell>
          <cell r="P144">
            <v>45295</v>
          </cell>
          <cell r="Q144"/>
        </row>
        <row r="145">
          <cell r="A145" t="str">
            <v>E23-00163W</v>
          </cell>
          <cell r="C145" t="str">
            <v>E23-00163W</v>
          </cell>
          <cell r="D145" t="str">
            <v>B66 4NQ</v>
          </cell>
          <cell r="F145" t="str">
            <v>Helping to alleviate financial hardship</v>
          </cell>
          <cell r="G145">
            <v>990</v>
          </cell>
          <cell r="H145">
            <v>45203</v>
          </cell>
          <cell r="I145" t="str">
            <v>1. Customer (or family member residing with them) with a diagnosed condition or disability (physical and/or sensory and/or behavioural)</v>
          </cell>
          <cell r="K145" t="str">
            <v>Food Vouchers</v>
          </cell>
          <cell r="L145" t="str">
            <v>Utility Vouchers</v>
          </cell>
          <cell r="N145" t="str">
            <v>Hardship Grant</v>
          </cell>
          <cell r="O145">
            <v>45203</v>
          </cell>
          <cell r="P145">
            <v>45268</v>
          </cell>
          <cell r="Q145"/>
        </row>
        <row r="146">
          <cell r="A146" t="str">
            <v>E23-00164W</v>
          </cell>
          <cell r="C146" t="str">
            <v>E23-00164W</v>
          </cell>
          <cell r="D146" t="str">
            <v>SN1 4AS</v>
          </cell>
          <cell r="F146" t="str">
            <v>Helping to alleviate financial hardship</v>
          </cell>
          <cell r="G146">
            <v>1019</v>
          </cell>
          <cell r="H146">
            <v>45202</v>
          </cell>
          <cell r="I146" t="str">
            <v>3  Customer/family moving from homelessness/supported living into independent living</v>
          </cell>
          <cell r="K146" t="str">
            <v>Appliances</v>
          </cell>
          <cell r="L146" t="str">
            <v>Voucher for small household items</v>
          </cell>
          <cell r="N146" t="str">
            <v>Hardship Grant</v>
          </cell>
          <cell r="O146">
            <v>45202</v>
          </cell>
          <cell r="P146">
            <v>45269</v>
          </cell>
          <cell r="Q146"/>
        </row>
        <row r="147">
          <cell r="A147" t="str">
            <v>E23-00165W</v>
          </cell>
          <cell r="C147" t="str">
            <v>E23-00165W</v>
          </cell>
          <cell r="D147" t="str">
            <v>B69 4DN</v>
          </cell>
          <cell r="F147" t="str">
            <v>Helping to alleviate financial hardship</v>
          </cell>
          <cell r="G147">
            <v>642.29</v>
          </cell>
          <cell r="H147">
            <v>45203</v>
          </cell>
          <cell r="I147" t="str">
            <v>2. Customer receiving medication and/or therapy for a mental health condition or substance addiction</v>
          </cell>
          <cell r="K147" t="str">
            <v>Appliances</v>
          </cell>
          <cell r="N147" t="str">
            <v>Hardship Grant</v>
          </cell>
          <cell r="O147">
            <v>45203</v>
          </cell>
          <cell r="P147">
            <v>45268</v>
          </cell>
          <cell r="Q147"/>
        </row>
        <row r="148">
          <cell r="A148" t="str">
            <v>E23-00166W</v>
          </cell>
          <cell r="C148" t="str">
            <v>E23-00166W</v>
          </cell>
          <cell r="D148" t="str">
            <v>MK42 7NZ</v>
          </cell>
          <cell r="F148" t="str">
            <v>Helping to alleviate financial hardship</v>
          </cell>
          <cell r="G148">
            <v>805.51</v>
          </cell>
          <cell r="H148">
            <v>45203</v>
          </cell>
          <cell r="I148" t="str">
            <v>3  Customer/family moving from homelessness/supported living into independent living</v>
          </cell>
          <cell r="J148" t="str">
            <v>4. Customer/family fleeing from a violent or abusive relationship</v>
          </cell>
          <cell r="K148" t="str">
            <v xml:space="preserve">Furniture </v>
          </cell>
          <cell r="N148" t="str">
            <v>Hardship Grant</v>
          </cell>
          <cell r="O148">
            <v>45203</v>
          </cell>
          <cell r="P148">
            <v>45268</v>
          </cell>
          <cell r="Q148"/>
        </row>
        <row r="149">
          <cell r="A149" t="str">
            <v>E23-00167W</v>
          </cell>
          <cell r="C149" t="str">
            <v>E23-00167W</v>
          </cell>
          <cell r="D149" t="str">
            <v>BN50 8TQ</v>
          </cell>
          <cell r="F149" t="str">
            <v>Providing financial aid during a time of crisis</v>
          </cell>
          <cell r="G149">
            <v>500</v>
          </cell>
          <cell r="H149">
            <v>45203</v>
          </cell>
          <cell r="I149" t="str">
            <v>4. Customer/family fleeing from a violent or abusive relationship</v>
          </cell>
          <cell r="K149" t="str">
            <v>Food Vouchers</v>
          </cell>
          <cell r="L149" t="str">
            <v>Travel costs</v>
          </cell>
          <cell r="N149" t="str">
            <v>Crisis Grant</v>
          </cell>
          <cell r="O149">
            <v>45203</v>
          </cell>
          <cell r="P149">
            <v>45313</v>
          </cell>
          <cell r="Q149"/>
        </row>
        <row r="150">
          <cell r="A150" t="str">
            <v>E23-00168W</v>
          </cell>
          <cell r="C150" t="str">
            <v>E23-00168W</v>
          </cell>
          <cell r="D150" t="str">
            <v>CB9 0LP</v>
          </cell>
          <cell r="F150" t="str">
            <v>Helping to alleviate financial hardship</v>
          </cell>
          <cell r="G150">
            <v>880</v>
          </cell>
          <cell r="H150">
            <v>45202</v>
          </cell>
          <cell r="I150" t="str">
            <v>1. Customer (or family member residing with them) with a diagnosed condition or disability (physical and/or sensory and/or behavioural)</v>
          </cell>
          <cell r="J150" t="str">
            <v>2. Customer receiving medication and/or therapy for a mental health condition or substance addiction</v>
          </cell>
          <cell r="K150" t="str">
            <v>Food Vouchers</v>
          </cell>
          <cell r="L150" t="str">
            <v>Utility Vouchers</v>
          </cell>
          <cell r="N150" t="str">
            <v>Hardship Grant</v>
          </cell>
          <cell r="O150">
            <v>45202</v>
          </cell>
          <cell r="P150">
            <v>45322</v>
          </cell>
          <cell r="Q150"/>
        </row>
        <row r="151">
          <cell r="A151" t="str">
            <v>E23-00169W</v>
          </cell>
          <cell r="C151" t="str">
            <v>E23-00169W</v>
          </cell>
          <cell r="D151" t="str">
            <v>DY8 4DG</v>
          </cell>
          <cell r="F151" t="str">
            <v>Helping to alleviate financial hardship</v>
          </cell>
          <cell r="G151">
            <v>632.04</v>
          </cell>
          <cell r="H151">
            <v>45205</v>
          </cell>
          <cell r="I151" t="str">
            <v>2. Customer receiving medication and/or therapy for a mental health condition or substance addiction</v>
          </cell>
          <cell r="K151" t="str">
            <v xml:space="preserve">Furniture </v>
          </cell>
          <cell r="L151" t="str">
            <v>Voucher for small household items</v>
          </cell>
          <cell r="N151" t="str">
            <v>Hardship Grant</v>
          </cell>
          <cell r="O151">
            <v>45205</v>
          </cell>
          <cell r="P151">
            <v>45273</v>
          </cell>
          <cell r="Q151"/>
        </row>
        <row r="152">
          <cell r="A152" t="str">
            <v>E23-00170W</v>
          </cell>
          <cell r="C152" t="str">
            <v>E23-00170W</v>
          </cell>
          <cell r="D152" t="str">
            <v>SN3 1SB</v>
          </cell>
          <cell r="F152" t="str">
            <v>Helping to alleviate financial hardship</v>
          </cell>
          <cell r="G152">
            <v>960</v>
          </cell>
          <cell r="H152">
            <v>45204</v>
          </cell>
          <cell r="I152" t="str">
            <v>2. Customer receiving medication and/or therapy for a mental health condition or substance addiction</v>
          </cell>
          <cell r="K152" t="str">
            <v>Food Vouchers</v>
          </cell>
          <cell r="L152" t="str">
            <v>Utility Vouchers</v>
          </cell>
          <cell r="N152" t="str">
            <v>Hardship Grant</v>
          </cell>
          <cell r="O152">
            <v>45204</v>
          </cell>
          <cell r="P152">
            <v>45272</v>
          </cell>
          <cell r="Q152"/>
        </row>
        <row r="153">
          <cell r="A153" t="str">
            <v>E23-00171W</v>
          </cell>
          <cell r="C153" t="str">
            <v>E23-00171W</v>
          </cell>
          <cell r="D153" t="str">
            <v>WS8 7LH</v>
          </cell>
          <cell r="F153" t="str">
            <v>Helping to alleviate financial hardship</v>
          </cell>
          <cell r="G153">
            <v>952</v>
          </cell>
          <cell r="H153">
            <v>45204</v>
          </cell>
          <cell r="I153" t="str">
            <v>2. Customer receiving medication and/or therapy for a mental health condition or substance addiction</v>
          </cell>
          <cell r="K153" t="str">
            <v>Appliances</v>
          </cell>
          <cell r="N153" t="str">
            <v>Hardship Grant</v>
          </cell>
          <cell r="O153">
            <v>45204</v>
          </cell>
          <cell r="P153">
            <v>45268</v>
          </cell>
          <cell r="Q153"/>
        </row>
        <row r="154">
          <cell r="A154" t="str">
            <v>E23-00172W</v>
          </cell>
          <cell r="C154" t="str">
            <v>E23-00172W</v>
          </cell>
          <cell r="D154" t="str">
            <v>SN3 4QU</v>
          </cell>
          <cell r="F154" t="str">
            <v>Helping to alleviate financial hardship</v>
          </cell>
          <cell r="G154">
            <v>985.32</v>
          </cell>
          <cell r="H154">
            <v>45205</v>
          </cell>
          <cell r="I154" t="str">
            <v>2. Customer receiving medication and/or therapy for a mental health condition or substance addiction</v>
          </cell>
          <cell r="K154" t="str">
            <v>Appliances</v>
          </cell>
          <cell r="L154" t="str">
            <v>Food Vouchers</v>
          </cell>
          <cell r="M154" t="str">
            <v>Clothing</v>
          </cell>
          <cell r="N154" t="str">
            <v>Hardship Grant</v>
          </cell>
          <cell r="O154">
            <v>45205</v>
          </cell>
          <cell r="P154">
            <v>45282</v>
          </cell>
          <cell r="Q154"/>
        </row>
        <row r="155">
          <cell r="A155" t="str">
            <v>E23-00173W</v>
          </cell>
          <cell r="C155" t="str">
            <v>E23-00173W</v>
          </cell>
          <cell r="D155" t="str">
            <v>CV34 4NZ</v>
          </cell>
          <cell r="F155" t="str">
            <v>Helping to alleviate financial hardship</v>
          </cell>
          <cell r="G155">
            <v>913.98</v>
          </cell>
          <cell r="H155">
            <v>45205</v>
          </cell>
          <cell r="I155" t="str">
            <v>1. Customer (or family member residing with them) with a diagnosed condition or disability (physical and/or sensory and/or behavioural)</v>
          </cell>
          <cell r="K155" t="str">
            <v>Appliances</v>
          </cell>
          <cell r="L155" t="str">
            <v>Food Vouchers</v>
          </cell>
          <cell r="M155" t="str">
            <v>Utility Vouchers</v>
          </cell>
          <cell r="N155" t="str">
            <v>Hardship Grant</v>
          </cell>
          <cell r="O155">
            <v>45205</v>
          </cell>
          <cell r="P155">
            <v>45313</v>
          </cell>
          <cell r="Q155"/>
        </row>
        <row r="156">
          <cell r="A156" t="str">
            <v>E23-00174W</v>
          </cell>
          <cell r="C156" t="str">
            <v>E23-00174W</v>
          </cell>
          <cell r="D156" t="str">
            <v>TA11 6LF</v>
          </cell>
          <cell r="F156" t="str">
            <v>Helping to alleviate financial hardship</v>
          </cell>
          <cell r="G156">
            <v>965.03</v>
          </cell>
          <cell r="H156">
            <v>45208</v>
          </cell>
          <cell r="I156" t="str">
            <v>3  Customer/family moving from homelessness/supported living into independent living</v>
          </cell>
          <cell r="K156" t="str">
            <v>Appliances</v>
          </cell>
          <cell r="N156" t="str">
            <v>Hardship Grant</v>
          </cell>
          <cell r="O156">
            <v>45208</v>
          </cell>
          <cell r="P156">
            <v>45268</v>
          </cell>
          <cell r="Q156"/>
        </row>
        <row r="157">
          <cell r="A157" t="str">
            <v>E23-00175W</v>
          </cell>
          <cell r="C157" t="str">
            <v>E23-00175W</v>
          </cell>
          <cell r="D157" t="str">
            <v>BA9 9FX</v>
          </cell>
          <cell r="F157" t="str">
            <v>Helping to alleviate financial hardship</v>
          </cell>
          <cell r="G157">
            <v>996</v>
          </cell>
          <cell r="H157">
            <v>45216</v>
          </cell>
          <cell r="I157" t="str">
            <v>1. Customer (or family member residing with them) with a diagnosed condition or disability (physical and/or sensory and/or behavioural)</v>
          </cell>
          <cell r="K157" t="str">
            <v>Food Vouchers</v>
          </cell>
          <cell r="L157" t="str">
            <v>Utility Vouchers</v>
          </cell>
          <cell r="N157" t="str">
            <v>Hardship Grant</v>
          </cell>
          <cell r="O157">
            <v>45216</v>
          </cell>
          <cell r="P157">
            <v>45272</v>
          </cell>
          <cell r="Q157"/>
        </row>
        <row r="158">
          <cell r="A158" t="str">
            <v>E23-00176W</v>
          </cell>
          <cell r="C158" t="str">
            <v>E23-00176W</v>
          </cell>
          <cell r="D158" t="str">
            <v>PO1 4EB</v>
          </cell>
          <cell r="F158" t="str">
            <v>Helping to alleviate financial hardship</v>
          </cell>
          <cell r="G158">
            <v>973.03</v>
          </cell>
          <cell r="H158">
            <v>45210</v>
          </cell>
          <cell r="I158" t="str">
            <v>3  Customer/family moving from homelessness/supported living into independent living</v>
          </cell>
          <cell r="K158" t="str">
            <v>Appliances</v>
          </cell>
          <cell r="L158" t="str">
            <v>Food Vouchers</v>
          </cell>
          <cell r="N158" t="str">
            <v>Hardship Grant</v>
          </cell>
          <cell r="O158">
            <v>45210</v>
          </cell>
          <cell r="P158">
            <v>45269</v>
          </cell>
          <cell r="Q158"/>
        </row>
        <row r="159">
          <cell r="A159" t="str">
            <v>E23-00177W</v>
          </cell>
          <cell r="C159" t="str">
            <v>E23-00177W</v>
          </cell>
          <cell r="D159" t="str">
            <v>LU7 2LA</v>
          </cell>
          <cell r="F159" t="str">
            <v>Helping to alleviate financial hardship</v>
          </cell>
          <cell r="G159">
            <v>992.8</v>
          </cell>
          <cell r="H159">
            <v>45210</v>
          </cell>
          <cell r="I159" t="str">
            <v>1. Customer (or family member residing with them) with a diagnosed condition or disability (physical and/or sensory and/or behavioural)</v>
          </cell>
          <cell r="J159" t="str">
            <v>3  Customer/family moving from homelessness/supported living into independent living</v>
          </cell>
          <cell r="K159" t="str">
            <v>Utility Vouchers</v>
          </cell>
          <cell r="L159" t="str">
            <v>Food Vouchers</v>
          </cell>
          <cell r="N159" t="str">
            <v>Hardship Grant</v>
          </cell>
          <cell r="O159">
            <v>45210</v>
          </cell>
          <cell r="P159">
            <v>45327</v>
          </cell>
          <cell r="Q159"/>
        </row>
        <row r="160">
          <cell r="A160" t="str">
            <v>E23-00178W</v>
          </cell>
          <cell r="C160" t="str">
            <v>E23-00178W</v>
          </cell>
          <cell r="D160" t="str">
            <v>SP10 2BU</v>
          </cell>
          <cell r="F160" t="str">
            <v>Helping to alleviate financial hardship</v>
          </cell>
          <cell r="G160">
            <v>999.37</v>
          </cell>
          <cell r="H160">
            <v>45217</v>
          </cell>
          <cell r="I160" t="str">
            <v>1. Customer (or family member residing with them) with a diagnosed condition or disability (physical and/or sensory and/or behavioural)</v>
          </cell>
          <cell r="J160" t="str">
            <v>2. Customer receiving medication and/or therapy for a mental health condition or substance addiction</v>
          </cell>
          <cell r="K160" t="str">
            <v>Appliances</v>
          </cell>
          <cell r="L160" t="str">
            <v>Voucher for small household items</v>
          </cell>
          <cell r="N160" t="str">
            <v>Hardship Grant</v>
          </cell>
          <cell r="O160">
            <v>45217</v>
          </cell>
          <cell r="P160">
            <v>45268</v>
          </cell>
          <cell r="Q160"/>
        </row>
        <row r="161">
          <cell r="A161" t="str">
            <v>E23-00180W</v>
          </cell>
          <cell r="C161" t="str">
            <v>E23-00180W</v>
          </cell>
          <cell r="D161" t="str">
            <v>CV6 5PB</v>
          </cell>
          <cell r="F161" t="str">
            <v>Helping to alleviate financial hardship</v>
          </cell>
          <cell r="G161">
            <v>910.57</v>
          </cell>
          <cell r="H161">
            <v>45215</v>
          </cell>
          <cell r="I161" t="str">
            <v>2. Customer receiving medication and/or therapy for a mental health condition or substance addiction</v>
          </cell>
          <cell r="K161" t="str">
            <v>Appliances</v>
          </cell>
          <cell r="L161" t="str">
            <v>Food Vouchers</v>
          </cell>
          <cell r="N161" t="str">
            <v>Hardship Grant</v>
          </cell>
          <cell r="O161">
            <v>45215</v>
          </cell>
          <cell r="P161">
            <v>45302</v>
          </cell>
          <cell r="Q161"/>
        </row>
        <row r="162">
          <cell r="A162" t="str">
            <v>E23-00181W</v>
          </cell>
          <cell r="C162" t="str">
            <v>E23-00181W</v>
          </cell>
          <cell r="D162" t="str">
            <v>LE9 7RS</v>
          </cell>
          <cell r="F162" t="str">
            <v>Helping to alleviate financial hardship</v>
          </cell>
          <cell r="G162">
            <v>933</v>
          </cell>
          <cell r="H162">
            <v>45210</v>
          </cell>
          <cell r="I162" t="str">
            <v>2. Customer receiving medication and/or therapy for a mental health condition or substance addiction</v>
          </cell>
          <cell r="K162" t="str">
            <v>Food Vouchers</v>
          </cell>
          <cell r="L162" t="str">
            <v>Voucher for small household items</v>
          </cell>
          <cell r="M162" t="str">
            <v>Appliances</v>
          </cell>
          <cell r="N162" t="str">
            <v>Hardship Grant</v>
          </cell>
          <cell r="O162">
            <v>45210</v>
          </cell>
          <cell r="P162">
            <v>45272</v>
          </cell>
          <cell r="Q162"/>
        </row>
        <row r="163">
          <cell r="A163" t="str">
            <v>E23-00182W</v>
          </cell>
          <cell r="C163" t="str">
            <v>E23-00182W</v>
          </cell>
          <cell r="D163" t="str">
            <v>DY1 2DH</v>
          </cell>
          <cell r="F163" t="str">
            <v>Helping to alleviate financial hardship</v>
          </cell>
          <cell r="G163">
            <v>936</v>
          </cell>
          <cell r="H163">
            <v>45210</v>
          </cell>
          <cell r="I163" t="str">
            <v>3  Customer/family moving from homelessness/supported living into independent living</v>
          </cell>
          <cell r="K163" t="str">
            <v>Appliances</v>
          </cell>
          <cell r="N163" t="str">
            <v>Hardship Grant</v>
          </cell>
          <cell r="O163">
            <v>45210</v>
          </cell>
          <cell r="P163">
            <v>45322</v>
          </cell>
          <cell r="Q163"/>
        </row>
        <row r="164">
          <cell r="A164" t="str">
            <v>E23-00183W</v>
          </cell>
          <cell r="C164" t="str">
            <v>E23-00183W</v>
          </cell>
          <cell r="D164" t="str">
            <v>LU6 1EH</v>
          </cell>
          <cell r="F164" t="str">
            <v>Helping to alleviate financial hardship</v>
          </cell>
          <cell r="G164">
            <v>1000</v>
          </cell>
          <cell r="H164">
            <v>45210</v>
          </cell>
          <cell r="I164" t="str">
            <v>1. Customer (or family member residing with them) with a diagnosed condition or disability (physical and/or sensory and/or behavioural)</v>
          </cell>
          <cell r="K164" t="str">
            <v>House Deep Clean</v>
          </cell>
          <cell r="N164" t="str">
            <v>Hardship Grant</v>
          </cell>
          <cell r="O164">
            <v>45210</v>
          </cell>
          <cell r="P164">
            <v>45295</v>
          </cell>
          <cell r="Q164"/>
        </row>
        <row r="165">
          <cell r="A165" t="str">
            <v>E23-00184W</v>
          </cell>
          <cell r="C165" t="str">
            <v>E23-00184W</v>
          </cell>
          <cell r="D165" t="str">
            <v>TA11 6FF</v>
          </cell>
          <cell r="F165" t="str">
            <v>Helping to alleviate financial hardship</v>
          </cell>
          <cell r="G165">
            <v>767</v>
          </cell>
          <cell r="H165">
            <v>45216</v>
          </cell>
          <cell r="I165" t="str">
            <v>3  Customer/family moving from homelessness/supported living into independent living</v>
          </cell>
          <cell r="K165" t="str">
            <v>Appliances</v>
          </cell>
          <cell r="N165" t="str">
            <v>Hardship Grant</v>
          </cell>
          <cell r="O165">
            <v>45216</v>
          </cell>
          <cell r="P165">
            <v>45322</v>
          </cell>
          <cell r="Q165"/>
        </row>
        <row r="166">
          <cell r="A166" t="str">
            <v>E23-00185W</v>
          </cell>
          <cell r="C166" t="str">
            <v>E23-00185W</v>
          </cell>
          <cell r="D166" t="str">
            <v>SN2 8BQ</v>
          </cell>
          <cell r="F166" t="str">
            <v>Helping to alleviate financial hardship</v>
          </cell>
          <cell r="G166">
            <v>960</v>
          </cell>
          <cell r="H166">
            <v>45216</v>
          </cell>
          <cell r="I166" t="str">
            <v>2. Customer receiving medication and/or therapy for a mental health condition or substance addiction</v>
          </cell>
          <cell r="K166" t="str">
            <v>Food Vouchers</v>
          </cell>
          <cell r="L166" t="str">
            <v>Utility Vouchers</v>
          </cell>
          <cell r="N166" t="str">
            <v>Hardship Grant</v>
          </cell>
          <cell r="O166">
            <v>45216</v>
          </cell>
          <cell r="P166">
            <v>45327</v>
          </cell>
          <cell r="Q166"/>
        </row>
        <row r="167">
          <cell r="A167" t="str">
            <v>E23-00186W</v>
          </cell>
          <cell r="C167" t="str">
            <v>E23-00186W</v>
          </cell>
          <cell r="D167" t="str">
            <v>LU5 5UT</v>
          </cell>
          <cell r="F167" t="str">
            <v>Helping to alleviate financial hardship</v>
          </cell>
          <cell r="G167">
            <v>880</v>
          </cell>
          <cell r="H167">
            <v>45212</v>
          </cell>
          <cell r="I167" t="str">
            <v>1. Customer (or family member residing with them) with a diagnosed condition or disability (physical and/or sensory and/or behavioural)</v>
          </cell>
          <cell r="K167" t="str">
            <v>Food Vouchers</v>
          </cell>
          <cell r="L167" t="str">
            <v>Utility Vouchers</v>
          </cell>
          <cell r="N167" t="str">
            <v>Hardship Grant</v>
          </cell>
          <cell r="O167">
            <v>45212</v>
          </cell>
          <cell r="P167">
            <v>45322</v>
          </cell>
          <cell r="Q167"/>
        </row>
        <row r="168">
          <cell r="A168" t="str">
            <v>E23-00187W</v>
          </cell>
          <cell r="C168" t="str">
            <v>E23-00187W</v>
          </cell>
          <cell r="D168" t="str">
            <v>HX6 2RZ</v>
          </cell>
          <cell r="F168" t="str">
            <v>Helping to alleviate financial hardship</v>
          </cell>
          <cell r="G168">
            <v>987.07</v>
          </cell>
          <cell r="H168">
            <v>45212</v>
          </cell>
          <cell r="I168" t="str">
            <v>1. Customer (or family member residing with them) with a diagnosed condition or disability (physical and/or sensory and/or behavioural)</v>
          </cell>
          <cell r="K168" t="str">
            <v>Food Vouchers</v>
          </cell>
          <cell r="L168" t="str">
            <v>Utility Vouchers</v>
          </cell>
          <cell r="M168" t="str">
            <v>Voucher for small household items</v>
          </cell>
          <cell r="N168" t="str">
            <v>Hardship Grant</v>
          </cell>
          <cell r="O168">
            <v>45212</v>
          </cell>
          <cell r="P168">
            <v>45315</v>
          </cell>
          <cell r="Q168"/>
        </row>
        <row r="169">
          <cell r="A169" t="str">
            <v>E23-00188W</v>
          </cell>
          <cell r="C169" t="str">
            <v>E23-00188W</v>
          </cell>
          <cell r="D169" t="str">
            <v>SN1 5JE</v>
          </cell>
          <cell r="F169" t="str">
            <v>Providing financial aid after an impactful incident</v>
          </cell>
          <cell r="G169">
            <v>657.69</v>
          </cell>
          <cell r="H169">
            <v>45208</v>
          </cell>
          <cell r="I169" t="str">
            <v>5. Customer/family having been the victims of a reported crime in their home.</v>
          </cell>
          <cell r="K169" t="str">
            <v xml:space="preserve">Furniture </v>
          </cell>
          <cell r="L169" t="str">
            <v>Food Vouchers</v>
          </cell>
          <cell r="M169" t="str">
            <v>Utility Vouchers</v>
          </cell>
          <cell r="N169" t="str">
            <v>Critical Incident Grant</v>
          </cell>
          <cell r="O169">
            <v>45208</v>
          </cell>
          <cell r="P169">
            <v>45313</v>
          </cell>
          <cell r="Q169"/>
        </row>
        <row r="170">
          <cell r="A170" t="str">
            <v>E23-00189W</v>
          </cell>
          <cell r="C170" t="str">
            <v>E23-00189W</v>
          </cell>
          <cell r="D170" t="str">
            <v>BH12 1NG</v>
          </cell>
          <cell r="F170" t="str">
            <v>Helping to alleviate financial hardship</v>
          </cell>
          <cell r="G170">
            <v>1078</v>
          </cell>
          <cell r="H170">
            <v>45232</v>
          </cell>
          <cell r="I170" t="str">
            <v>8. Customer is in financial hardship and their household meets one of two criteria</v>
          </cell>
          <cell r="K170" t="str">
            <v>Food Vouchers</v>
          </cell>
          <cell r="L170" t="str">
            <v>Utility Vouchers</v>
          </cell>
          <cell r="M170" t="str">
            <v>Appliances</v>
          </cell>
          <cell r="N170" t="str">
            <v>Hardship Grant</v>
          </cell>
          <cell r="O170">
            <v>45232</v>
          </cell>
          <cell r="P170">
            <v>45313</v>
          </cell>
          <cell r="Q170"/>
        </row>
        <row r="171">
          <cell r="A171" t="str">
            <v>E23-00190W</v>
          </cell>
          <cell r="C171" t="str">
            <v>E23-00190W</v>
          </cell>
          <cell r="D171" t="str">
            <v>BH16 6GP</v>
          </cell>
          <cell r="F171" t="str">
            <v>Helping to alleviate financial hardship</v>
          </cell>
          <cell r="G171">
            <v>976.27</v>
          </cell>
          <cell r="H171">
            <v>45215</v>
          </cell>
          <cell r="I171" t="str">
            <v>2. Customer receiving medication and/or therapy for a mental health condition or substance addiction</v>
          </cell>
          <cell r="K171" t="str">
            <v>Food Vouchers</v>
          </cell>
          <cell r="L171" t="str">
            <v xml:space="preserve">Furniture </v>
          </cell>
          <cell r="N171" t="str">
            <v>Hardship Grant</v>
          </cell>
          <cell r="O171">
            <v>45215</v>
          </cell>
          <cell r="P171">
            <v>45273</v>
          </cell>
          <cell r="Q171"/>
        </row>
        <row r="172">
          <cell r="A172" t="str">
            <v>E23-00191W</v>
          </cell>
          <cell r="C172" t="str">
            <v>E23-00191W</v>
          </cell>
          <cell r="D172" t="str">
            <v>SO18 1HL</v>
          </cell>
          <cell r="F172" t="str">
            <v>Helping to alleviate financial hardship</v>
          </cell>
          <cell r="G172">
            <v>136.16999999999999</v>
          </cell>
          <cell r="H172">
            <v>45215</v>
          </cell>
          <cell r="I172" t="str">
            <v>1. Customer (or family member residing with them) with a diagnosed condition or disability (physical and/or sensory and/or behavioural)</v>
          </cell>
          <cell r="K172" t="str">
            <v xml:space="preserve">Furniture </v>
          </cell>
          <cell r="L172" t="str">
            <v>Voucher for small household items</v>
          </cell>
          <cell r="N172" t="str">
            <v>Hardship Grant</v>
          </cell>
          <cell r="O172">
            <v>45215</v>
          </cell>
          <cell r="P172">
            <v>45268</v>
          </cell>
          <cell r="Q172"/>
        </row>
        <row r="173">
          <cell r="A173" t="str">
            <v>E23-00192W</v>
          </cell>
          <cell r="C173" t="str">
            <v>E23-00192W</v>
          </cell>
          <cell r="D173" t="str">
            <v>SP10 5JP</v>
          </cell>
          <cell r="F173" t="str">
            <v xml:space="preserve">Providing new flooring </v>
          </cell>
          <cell r="G173">
            <v>1652.4</v>
          </cell>
          <cell r="H173">
            <v>45218</v>
          </cell>
          <cell r="I173" t="str">
            <v>6d. Customer/family under the care of Social Services (Adult or Children’s - FH</v>
          </cell>
          <cell r="K173" t="str">
            <v>Flooring</v>
          </cell>
          <cell r="N173" t="str">
            <v>Flooring Grant</v>
          </cell>
          <cell r="O173">
            <v>45218</v>
          </cell>
          <cell r="P173">
            <v>45279</v>
          </cell>
          <cell r="Q173"/>
        </row>
        <row r="174">
          <cell r="A174" t="str">
            <v>E23-00193W</v>
          </cell>
          <cell r="C174" t="str">
            <v>E23-00193W</v>
          </cell>
          <cell r="D174" t="str">
            <v>BH16 6GP</v>
          </cell>
          <cell r="F174" t="str">
            <v>Helping to alleviate financial hardship</v>
          </cell>
          <cell r="G174">
            <v>943</v>
          </cell>
          <cell r="H174">
            <v>45216</v>
          </cell>
          <cell r="I174" t="str">
            <v>1. Customer (or family member residing with them) with a diagnosed condition or disability (physical and/or sensory and/or behavioural)</v>
          </cell>
          <cell r="J174" t="str">
            <v>6a. Customer/family under the care of Social Services (Adult or Children’s) - MH</v>
          </cell>
          <cell r="K174" t="str">
            <v>Food Vouchers</v>
          </cell>
          <cell r="L174" t="str">
            <v>Appliances</v>
          </cell>
          <cell r="N174" t="str">
            <v>Hardship Grant</v>
          </cell>
          <cell r="O174">
            <v>45216</v>
          </cell>
          <cell r="P174">
            <v>45322</v>
          </cell>
          <cell r="Q174"/>
        </row>
        <row r="175">
          <cell r="A175" t="str">
            <v>E23-00194W</v>
          </cell>
          <cell r="C175" t="str">
            <v>E23-00194W</v>
          </cell>
          <cell r="D175" t="str">
            <v>SO50 4SZ</v>
          </cell>
          <cell r="F175" t="str">
            <v>Helping to alleviate financial hardship</v>
          </cell>
          <cell r="G175">
            <v>752.35</v>
          </cell>
          <cell r="H175">
            <v>45216</v>
          </cell>
          <cell r="I175" t="str">
            <v>1. Customer (or family member residing with them) with a diagnosed condition or disability (physical and/or sensory and/or behavioural)</v>
          </cell>
          <cell r="J175" t="str">
            <v>2. Customer receiving medication and/or therapy for a mental health condition or substance addiction</v>
          </cell>
          <cell r="K175" t="str">
            <v>Appliances</v>
          </cell>
          <cell r="L175" t="str">
            <v>Voucher for small household items</v>
          </cell>
          <cell r="N175" t="str">
            <v>Hardship Grant</v>
          </cell>
          <cell r="O175">
            <v>45216</v>
          </cell>
          <cell r="P175">
            <v>45268</v>
          </cell>
          <cell r="Q175"/>
        </row>
        <row r="176">
          <cell r="A176" t="str">
            <v>E23-00195W</v>
          </cell>
          <cell r="C176" t="str">
            <v>E23-00195W</v>
          </cell>
          <cell r="D176" t="str">
            <v>TA18 7AT</v>
          </cell>
          <cell r="F176" t="str">
            <v>Helping to provide an education or training  opportunity</v>
          </cell>
          <cell r="G176">
            <v>875.07</v>
          </cell>
          <cell r="H176">
            <v>45223</v>
          </cell>
          <cell r="I176" t="str">
            <v>10. Education Training and Employment</v>
          </cell>
          <cell r="K176" t="str">
            <v>Laptops</v>
          </cell>
          <cell r="L176" t="str">
            <v>Stationery and other associated items</v>
          </cell>
          <cell r="M176" t="str">
            <v>Appliances</v>
          </cell>
          <cell r="N176" t="str">
            <v>Education Training &amp; Employment Grant</v>
          </cell>
          <cell r="O176">
            <v>45223</v>
          </cell>
          <cell r="P176">
            <v>45268</v>
          </cell>
          <cell r="Q176"/>
        </row>
        <row r="177">
          <cell r="A177" t="str">
            <v>E23-00196W</v>
          </cell>
          <cell r="C177" t="str">
            <v>E23-00196W</v>
          </cell>
          <cell r="D177" t="str">
            <v>B67 7BX</v>
          </cell>
          <cell r="F177" t="str">
            <v>Helping to alleviate financial hardship</v>
          </cell>
          <cell r="G177">
            <v>828.96</v>
          </cell>
          <cell r="H177">
            <v>45216</v>
          </cell>
          <cell r="I177" t="str">
            <v>1. Customer (or family member residing with them) with a diagnosed condition or disability (physical and/or sensory and/or behavioural)</v>
          </cell>
          <cell r="K177" t="str">
            <v>Appliances</v>
          </cell>
          <cell r="N177" t="str">
            <v>Hardship Grant</v>
          </cell>
          <cell r="O177">
            <v>45216</v>
          </cell>
          <cell r="P177">
            <v>45362</v>
          </cell>
          <cell r="Q177"/>
        </row>
        <row r="178">
          <cell r="A178" t="str">
            <v>E23-00197W</v>
          </cell>
          <cell r="C178" t="str">
            <v>E23-00197W</v>
          </cell>
          <cell r="D178" t="str">
            <v>LU6 1HF</v>
          </cell>
          <cell r="F178" t="str">
            <v>Providing financial aid during a time of crisis</v>
          </cell>
          <cell r="G178">
            <v>500</v>
          </cell>
          <cell r="H178">
            <v>45216</v>
          </cell>
          <cell r="I178" t="str">
            <v>4. Customer/family fleeing from a violent or abusive relationship</v>
          </cell>
          <cell r="K178" t="str">
            <v>Food Vouchers</v>
          </cell>
          <cell r="L178" t="str">
            <v>Clothing</v>
          </cell>
          <cell r="M178" t="str">
            <v>Toys and Books</v>
          </cell>
          <cell r="N178" t="str">
            <v>Crisis Grant</v>
          </cell>
          <cell r="O178">
            <v>45216</v>
          </cell>
          <cell r="P178">
            <v>45272</v>
          </cell>
          <cell r="Q178"/>
        </row>
        <row r="179">
          <cell r="A179" t="str">
            <v>E23-00198W</v>
          </cell>
          <cell r="C179" t="str">
            <v>E23-00198W</v>
          </cell>
          <cell r="D179" t="str">
            <v>PO8 8BT</v>
          </cell>
          <cell r="F179" t="str">
            <v>Helping to alleviate financial hardship</v>
          </cell>
          <cell r="G179">
            <v>1023</v>
          </cell>
          <cell r="H179">
            <v>45217</v>
          </cell>
          <cell r="I179" t="str">
            <v>3  Customer/family moving from homelessness/supported living into independent living</v>
          </cell>
          <cell r="K179" t="str">
            <v>Appliances</v>
          </cell>
          <cell r="L179"/>
          <cell r="N179" t="str">
            <v>Hardship Grant</v>
          </cell>
          <cell r="O179">
            <v>45217</v>
          </cell>
          <cell r="P179">
            <v>45300</v>
          </cell>
          <cell r="Q179"/>
        </row>
        <row r="180">
          <cell r="A180" t="str">
            <v>E23-00199W</v>
          </cell>
          <cell r="C180" t="str">
            <v>E23-00199W</v>
          </cell>
          <cell r="D180" t="str">
            <v>OX16 2DG</v>
          </cell>
          <cell r="F180" t="str">
            <v>Helping to alleviate financial hardship</v>
          </cell>
          <cell r="G180">
            <v>902.98</v>
          </cell>
          <cell r="H180">
            <v>45217</v>
          </cell>
          <cell r="I180" t="str">
            <v>1. Customer (or family member residing with them) with a diagnosed condition or disability (physical and/or sensory and/or behavioural)</v>
          </cell>
          <cell r="J180" t="str">
            <v>2. Customer receiving medication and/or therapy for a mental health condition or substance addiction</v>
          </cell>
          <cell r="K180" t="str">
            <v>Appliances</v>
          </cell>
          <cell r="L180" t="str">
            <v>Food Vouchers</v>
          </cell>
          <cell r="M180" t="str">
            <v>Utility Vouchers</v>
          </cell>
          <cell r="N180" t="str">
            <v>Hardship Grant</v>
          </cell>
          <cell r="O180">
            <v>45217</v>
          </cell>
          <cell r="P180">
            <v>45345</v>
          </cell>
          <cell r="Q180"/>
        </row>
        <row r="181">
          <cell r="A181" t="str">
            <v>E23-00200W</v>
          </cell>
          <cell r="C181" t="str">
            <v>E23-00200W</v>
          </cell>
          <cell r="D181" t="str">
            <v>SY3 5NE</v>
          </cell>
          <cell r="F181" t="str">
            <v>Helping to alleviate financial hardship</v>
          </cell>
          <cell r="G181">
            <v>1000</v>
          </cell>
          <cell r="H181">
            <v>45217</v>
          </cell>
          <cell r="I181" t="str">
            <v>1. Customer (or family member residing with them) with a diagnosed condition or disability (physical and/or sensory and/or behavioural)</v>
          </cell>
          <cell r="K181" t="str">
            <v>Appliances</v>
          </cell>
          <cell r="L181" t="str">
            <v>Food Vouchers</v>
          </cell>
          <cell r="M181"/>
          <cell r="N181" t="str">
            <v>Hardship Grant</v>
          </cell>
          <cell r="O181">
            <v>45217</v>
          </cell>
          <cell r="P181">
            <v>45619</v>
          </cell>
          <cell r="Q181"/>
        </row>
        <row r="182">
          <cell r="A182" t="str">
            <v>E23-00201W</v>
          </cell>
          <cell r="C182" t="str">
            <v>E23-00201W</v>
          </cell>
          <cell r="D182" t="str">
            <v>LU6 1HF</v>
          </cell>
          <cell r="F182" t="str">
            <v>Helping to alleviate financial hardship</v>
          </cell>
          <cell r="G182">
            <v>998</v>
          </cell>
          <cell r="H182">
            <v>45223</v>
          </cell>
          <cell r="I182" t="str">
            <v>4. Customer/family fleeing from a violent or abusive relationship</v>
          </cell>
          <cell r="K182" t="str">
            <v>Food Vouchers</v>
          </cell>
          <cell r="L182" t="str">
            <v>Clothing</v>
          </cell>
          <cell r="M182" t="str">
            <v>Appliances</v>
          </cell>
          <cell r="N182" t="str">
            <v>Hardship Grant</v>
          </cell>
          <cell r="O182">
            <v>45223</v>
          </cell>
          <cell r="P182">
            <v>45273</v>
          </cell>
          <cell r="Q182"/>
        </row>
        <row r="183">
          <cell r="A183" t="str">
            <v>E23-00202W</v>
          </cell>
          <cell r="C183" t="str">
            <v>E23-00202W</v>
          </cell>
          <cell r="D183" t="str">
            <v>LU6 1HF</v>
          </cell>
          <cell r="F183" t="str">
            <v>Helping to alleviate financial hardship</v>
          </cell>
          <cell r="G183">
            <v>1027.8699999999999</v>
          </cell>
          <cell r="H183">
            <v>45219</v>
          </cell>
          <cell r="I183" t="str">
            <v>1. Customer (or family member residing with them) with a diagnosed condition or disability (physical and/or sensory and/or behavioural)</v>
          </cell>
          <cell r="K183" t="str">
            <v xml:space="preserve">Furniture </v>
          </cell>
          <cell r="L183"/>
          <cell r="N183" t="str">
            <v>Hardship Grant</v>
          </cell>
          <cell r="O183">
            <v>45219</v>
          </cell>
          <cell r="P183">
            <v>45302</v>
          </cell>
          <cell r="Q183"/>
        </row>
        <row r="184">
          <cell r="A184" t="str">
            <v>E23-00203W</v>
          </cell>
          <cell r="C184" t="str">
            <v>E23-00203W</v>
          </cell>
          <cell r="D184" t="str">
            <v>LU5 5FF</v>
          </cell>
          <cell r="F184" t="str">
            <v>Helping to alleviate financial hardship</v>
          </cell>
          <cell r="G184">
            <v>1099</v>
          </cell>
          <cell r="H184">
            <v>45230</v>
          </cell>
          <cell r="I184" t="str">
            <v>3  Customer/family moving from homelessness/supported living into independent living</v>
          </cell>
          <cell r="K184" t="str">
            <v>Appliances</v>
          </cell>
          <cell r="L184"/>
          <cell r="N184" t="str">
            <v>Hardship Grant</v>
          </cell>
          <cell r="O184">
            <v>45230</v>
          </cell>
          <cell r="P184">
            <v>45321</v>
          </cell>
          <cell r="Q184"/>
        </row>
        <row r="185">
          <cell r="A185" t="str">
            <v>E23-00204W</v>
          </cell>
          <cell r="C185" t="str">
            <v>E23-00204W</v>
          </cell>
          <cell r="D185" t="str">
            <v>BS23 3AT</v>
          </cell>
          <cell r="F185" t="str">
            <v>Helping to alleviate financial hardship</v>
          </cell>
          <cell r="G185">
            <v>648</v>
          </cell>
          <cell r="H185">
            <v>45219</v>
          </cell>
          <cell r="I185" t="str">
            <v>3  Customer/family moving from homelessness/supported living into independent living</v>
          </cell>
          <cell r="K185" t="str">
            <v>Appliances</v>
          </cell>
          <cell r="L185" t="str">
            <v>Voucher for small household items</v>
          </cell>
          <cell r="N185" t="str">
            <v>Hardship Grant</v>
          </cell>
          <cell r="O185">
            <v>45219</v>
          </cell>
          <cell r="P185">
            <v>45300</v>
          </cell>
          <cell r="Q185"/>
        </row>
        <row r="186">
          <cell r="A186" t="str">
            <v>E23-00205W</v>
          </cell>
          <cell r="C186" t="str">
            <v>E23-00205W</v>
          </cell>
          <cell r="D186" t="str">
            <v>B66 4LF</v>
          </cell>
          <cell r="F186" t="str">
            <v>Helping to alleviate financial hardship</v>
          </cell>
          <cell r="G186">
            <v>928.13</v>
          </cell>
          <cell r="H186">
            <v>45219</v>
          </cell>
          <cell r="I186" t="str">
            <v>2. Customer receiving medication and/or therapy for a mental health condition or substance addiction</v>
          </cell>
          <cell r="J186" t="str">
            <v>3  Customer/family moving from homelessness/supported living into independent living</v>
          </cell>
          <cell r="K186" t="str">
            <v xml:space="preserve">Furniture </v>
          </cell>
          <cell r="L186"/>
          <cell r="N186" t="str">
            <v>Hardship Grant</v>
          </cell>
          <cell r="O186">
            <v>45219</v>
          </cell>
          <cell r="P186">
            <v>45300</v>
          </cell>
          <cell r="Q186"/>
        </row>
        <row r="187">
          <cell r="A187" t="str">
            <v>E23-00206W</v>
          </cell>
          <cell r="C187" t="str">
            <v>E23-00206W</v>
          </cell>
          <cell r="D187" t="str">
            <v>WR14 3BX</v>
          </cell>
          <cell r="F187" t="str">
            <v>Helping to alleviate financial hardship</v>
          </cell>
          <cell r="G187">
            <v>82.27</v>
          </cell>
          <cell r="H187">
            <v>45219</v>
          </cell>
          <cell r="I187" t="str">
            <v>2. Customer receiving medication and/or therapy for a mental health condition or substance addiction</v>
          </cell>
          <cell r="K187" t="str">
            <v>Appliances</v>
          </cell>
          <cell r="L187" t="str">
            <v>Voucher for small household items</v>
          </cell>
          <cell r="N187" t="str">
            <v>Hardship Grant</v>
          </cell>
          <cell r="O187">
            <v>45219</v>
          </cell>
          <cell r="P187">
            <v>45322</v>
          </cell>
          <cell r="Q187"/>
        </row>
        <row r="188">
          <cell r="A188" t="str">
            <v>E23-00207W</v>
          </cell>
          <cell r="C188" t="str">
            <v>E23-00207W</v>
          </cell>
          <cell r="D188" t="str">
            <v>BA6 9PY</v>
          </cell>
          <cell r="F188" t="str">
            <v>Helping to alleviate financial hardship</v>
          </cell>
          <cell r="G188">
            <v>985.31</v>
          </cell>
          <cell r="H188">
            <v>45219</v>
          </cell>
          <cell r="I188" t="str">
            <v>7. Customer where there is a child/ren in receipt of means-tested free school meals</v>
          </cell>
          <cell r="K188" t="str">
            <v>Appliances</v>
          </cell>
          <cell r="L188" t="str">
            <v>Voucher for small household items</v>
          </cell>
          <cell r="M188"/>
          <cell r="N188" t="str">
            <v>Hardship Grant</v>
          </cell>
          <cell r="O188">
            <v>45219</v>
          </cell>
          <cell r="P188">
            <v>45269</v>
          </cell>
          <cell r="Q188"/>
        </row>
        <row r="189">
          <cell r="A189" t="str">
            <v>E23-00208W</v>
          </cell>
          <cell r="C189" t="str">
            <v>E23-00208W</v>
          </cell>
          <cell r="D189" t="str">
            <v>SG15 6TW</v>
          </cell>
          <cell r="F189" t="str">
            <v>Helping to alleviate financial hardship</v>
          </cell>
          <cell r="G189">
            <v>900</v>
          </cell>
          <cell r="H189">
            <v>45219</v>
          </cell>
          <cell r="I189" t="str">
            <v>7. Customer where there is a child/ren in receipt of means-tested free school meals</v>
          </cell>
          <cell r="K189" t="str">
            <v>Food Vouchers</v>
          </cell>
          <cell r="L189" t="str">
            <v>Utility Vouchers</v>
          </cell>
          <cell r="N189" t="str">
            <v>Hardship Grant</v>
          </cell>
          <cell r="O189">
            <v>45219</v>
          </cell>
          <cell r="P189">
            <v>45314</v>
          </cell>
          <cell r="Q189"/>
        </row>
        <row r="190">
          <cell r="A190" t="str">
            <v>E23-00209W</v>
          </cell>
          <cell r="C190" t="str">
            <v>E23-00209W</v>
          </cell>
          <cell r="D190" t="str">
            <v>RH14 0GA</v>
          </cell>
          <cell r="F190" t="str">
            <v>Helping to alleviate financial hardship</v>
          </cell>
          <cell r="G190">
            <v>960</v>
          </cell>
          <cell r="H190">
            <v>45223</v>
          </cell>
          <cell r="I190" t="str">
            <v>2. Customer receiving medication and/or therapy for a mental health condition or substance addiction</v>
          </cell>
          <cell r="J190"/>
          <cell r="K190" t="str">
            <v>Food Vouchers</v>
          </cell>
          <cell r="L190" t="str">
            <v>Utility Vouchers</v>
          </cell>
          <cell r="N190" t="str">
            <v>Hardship Grant</v>
          </cell>
          <cell r="O190">
            <v>45223</v>
          </cell>
          <cell r="P190">
            <v>45345</v>
          </cell>
          <cell r="Q190"/>
        </row>
        <row r="191">
          <cell r="A191" t="str">
            <v>E23-00211W</v>
          </cell>
          <cell r="C191" t="str">
            <v>E23-00211W</v>
          </cell>
          <cell r="D191" t="str">
            <v>BH16 6GP</v>
          </cell>
          <cell r="F191" t="str">
            <v xml:space="preserve">Providing new flooring </v>
          </cell>
          <cell r="G191">
            <v>2066.4</v>
          </cell>
          <cell r="H191">
            <v>45233</v>
          </cell>
          <cell r="I191" t="str">
            <v>1. Customer (or family member residing with them) with a diagnosed condition or disability (physical and/or sensory and/or behavioural)</v>
          </cell>
          <cell r="K191" t="str">
            <v>Flooring</v>
          </cell>
          <cell r="N191" t="str">
            <v>Flooring Grant</v>
          </cell>
          <cell r="O191">
            <v>45233</v>
          </cell>
          <cell r="P191">
            <v>45314</v>
          </cell>
          <cell r="Q191"/>
        </row>
        <row r="192">
          <cell r="A192" t="str">
            <v>E23-00212W</v>
          </cell>
          <cell r="C192" t="str">
            <v>E23-00212W</v>
          </cell>
          <cell r="D192" t="str">
            <v>BN50 8TQ</v>
          </cell>
          <cell r="F192" t="str">
            <v>Providing financial aid during a time of crisis</v>
          </cell>
          <cell r="G192">
            <v>500</v>
          </cell>
          <cell r="H192">
            <v>45226</v>
          </cell>
          <cell r="I192" t="str">
            <v>4. Customer/family fleeing from a violent or abusive relationship</v>
          </cell>
          <cell r="K192" t="str">
            <v>Travel Costs</v>
          </cell>
          <cell r="L192" t="str">
            <v>Food vouchers</v>
          </cell>
          <cell r="N192" t="str">
            <v>Crisis Grant</v>
          </cell>
          <cell r="O192">
            <v>45226</v>
          </cell>
          <cell r="P192">
            <v>45430</v>
          </cell>
          <cell r="Q192"/>
        </row>
        <row r="193">
          <cell r="A193" t="str">
            <v>E23-00213W</v>
          </cell>
          <cell r="C193" t="str">
            <v>E23-00213W</v>
          </cell>
          <cell r="D193" t="str">
            <v>BA7 7GA</v>
          </cell>
          <cell r="F193" t="str">
            <v>Helping to alleviate financial hardship</v>
          </cell>
          <cell r="G193">
            <v>972</v>
          </cell>
          <cell r="H193">
            <v>45226</v>
          </cell>
          <cell r="I193" t="str">
            <v>3  Customer/family moving from homelessness/supported living into independent living</v>
          </cell>
          <cell r="K193" t="str">
            <v>Appliances</v>
          </cell>
          <cell r="L193" t="str">
            <v>Voucher for small household items</v>
          </cell>
          <cell r="N193" t="str">
            <v>Hardship Grant</v>
          </cell>
          <cell r="O193">
            <v>45226</v>
          </cell>
          <cell r="P193">
            <v>45269</v>
          </cell>
          <cell r="Q193"/>
        </row>
        <row r="194">
          <cell r="A194" t="str">
            <v>E23-00214W</v>
          </cell>
          <cell r="C194" t="str">
            <v>E23-00214W</v>
          </cell>
          <cell r="D194" t="str">
            <v>LU6 3JW</v>
          </cell>
          <cell r="F194" t="str">
            <v xml:space="preserve">Providing new flooring </v>
          </cell>
          <cell r="G194">
            <v>1730.4</v>
          </cell>
          <cell r="H194">
            <v>45233</v>
          </cell>
          <cell r="I194" t="str">
            <v>6b. Customer/family under the care of Social Services (Adult or Children’s) - DV</v>
          </cell>
          <cell r="K194" t="str">
            <v>Flooring</v>
          </cell>
          <cell r="N194" t="str">
            <v>Flooring Grant</v>
          </cell>
          <cell r="O194">
            <v>45224</v>
          </cell>
          <cell r="P194">
            <v>45314</v>
          </cell>
          <cell r="Q194"/>
        </row>
        <row r="195">
          <cell r="A195" t="str">
            <v>E23-00215W</v>
          </cell>
          <cell r="C195" t="str">
            <v>E23-00215W</v>
          </cell>
          <cell r="D195" t="str">
            <v>DY3 1SH</v>
          </cell>
          <cell r="F195" t="str">
            <v>Helping to alleviate financial hardship</v>
          </cell>
          <cell r="G195">
            <v>1003</v>
          </cell>
          <cell r="H195">
            <v>45230</v>
          </cell>
          <cell r="I195" t="str">
            <v>1. Customer (or family member residing with them) with a diagnosed condition or disability (physical and/or sensory and/or behavioural)</v>
          </cell>
          <cell r="K195" t="str">
            <v>Appliances</v>
          </cell>
          <cell r="N195" t="str">
            <v>Hardship Grant</v>
          </cell>
          <cell r="O195">
            <v>45230</v>
          </cell>
          <cell r="P195">
            <v>45268</v>
          </cell>
          <cell r="Q195"/>
        </row>
        <row r="196">
          <cell r="A196" t="str">
            <v>E23-00216W</v>
          </cell>
          <cell r="C196" t="str">
            <v>E23-00216W</v>
          </cell>
          <cell r="D196" t="str">
            <v>DY8 4LA</v>
          </cell>
          <cell r="F196" t="str">
            <v>Helping to alleviate financial hardship</v>
          </cell>
          <cell r="G196">
            <v>966.03</v>
          </cell>
          <cell r="H196">
            <v>45225</v>
          </cell>
          <cell r="I196" t="str">
            <v>3  Customer/family moving from homelessness/supported living into independent living</v>
          </cell>
          <cell r="K196" t="str">
            <v>Appliances</v>
          </cell>
          <cell r="L196"/>
          <cell r="N196" t="str">
            <v>Hardship Grant</v>
          </cell>
          <cell r="O196">
            <v>45225</v>
          </cell>
          <cell r="P196">
            <v>45300</v>
          </cell>
          <cell r="Q196"/>
        </row>
        <row r="197">
          <cell r="A197" t="str">
            <v>E23-00217W</v>
          </cell>
          <cell r="C197" t="str">
            <v>E23-00217W</v>
          </cell>
          <cell r="D197" t="str">
            <v>BN27 2BZ</v>
          </cell>
          <cell r="F197" t="str">
            <v>Providing financial aid after an impactful incident</v>
          </cell>
          <cell r="G197">
            <v>1480</v>
          </cell>
          <cell r="H197">
            <v>45229</v>
          </cell>
          <cell r="I197" t="str">
            <v>1. Customer (or family member residing with them) with a diagnosed condition or disability (physical and/or sensory and/or behavioural)</v>
          </cell>
          <cell r="K197" t="str">
            <v>House Deep Clean</v>
          </cell>
          <cell r="N197" t="str">
            <v>Critical Incident Grant</v>
          </cell>
          <cell r="O197">
            <v>45229</v>
          </cell>
          <cell r="P197">
            <v>45468</v>
          </cell>
          <cell r="Q197"/>
        </row>
        <row r="198">
          <cell r="A198" t="str">
            <v>E23-00218W</v>
          </cell>
          <cell r="C198" t="str">
            <v>E23-00218W</v>
          </cell>
          <cell r="D198" t="str">
            <v>CV3 2QZ</v>
          </cell>
          <cell r="F198" t="str">
            <v>Helping to alleviate financial hardship</v>
          </cell>
          <cell r="G198">
            <v>1000.8</v>
          </cell>
          <cell r="H198">
            <v>45226</v>
          </cell>
          <cell r="I198" t="str">
            <v>1. Customer (or family member residing with them) with a diagnosed condition or disability (physical and/or sensory and/or behavioural)</v>
          </cell>
          <cell r="K198" t="str">
            <v>Appliances</v>
          </cell>
          <cell r="L198" t="str">
            <v>Food vouchers</v>
          </cell>
          <cell r="M198"/>
          <cell r="N198" t="str">
            <v>Hardship Grant</v>
          </cell>
          <cell r="O198">
            <v>45226</v>
          </cell>
          <cell r="P198">
            <v>45273</v>
          </cell>
          <cell r="Q198"/>
        </row>
        <row r="199">
          <cell r="A199" t="str">
            <v>E23-00219W</v>
          </cell>
          <cell r="C199" t="str">
            <v>E23-00219W</v>
          </cell>
          <cell r="D199" t="str">
            <v>B66 3BA</v>
          </cell>
          <cell r="F199" t="str">
            <v>Helping to alleviate financial hardship</v>
          </cell>
          <cell r="G199">
            <v>1052</v>
          </cell>
          <cell r="H199">
            <v>45226</v>
          </cell>
          <cell r="I199" t="str">
            <v>1. Customer (or family member residing with them) with a diagnosed condition or disability (physical and/or sensory and/or behavioural)</v>
          </cell>
          <cell r="K199" t="str">
            <v>Appliances</v>
          </cell>
          <cell r="N199" t="str">
            <v>Hardship Grant</v>
          </cell>
          <cell r="O199">
            <v>45226</v>
          </cell>
          <cell r="P199">
            <v>45269</v>
          </cell>
          <cell r="Q199"/>
        </row>
        <row r="200">
          <cell r="A200" t="str">
            <v>E23-00220W</v>
          </cell>
          <cell r="C200" t="str">
            <v>E23-00220W</v>
          </cell>
          <cell r="D200" t="str">
            <v>EX2 4AD</v>
          </cell>
          <cell r="F200" t="str">
            <v>Helping to alleviate financial hardship</v>
          </cell>
          <cell r="G200">
            <v>1056.03</v>
          </cell>
          <cell r="H200">
            <v>45226</v>
          </cell>
          <cell r="I200" t="str">
            <v>3  Customer/family moving from homelessness/supported living into independent living</v>
          </cell>
          <cell r="K200" t="str">
            <v>Appliances</v>
          </cell>
          <cell r="L200"/>
          <cell r="N200" t="str">
            <v>Hardship Grant</v>
          </cell>
          <cell r="O200">
            <v>45226</v>
          </cell>
          <cell r="P200">
            <v>45637</v>
          </cell>
          <cell r="Q200"/>
        </row>
        <row r="201">
          <cell r="A201" t="str">
            <v>E23-00222W</v>
          </cell>
          <cell r="C201" t="str">
            <v>E23-00222W</v>
          </cell>
          <cell r="D201" t="str">
            <v>LE19 4DX</v>
          </cell>
          <cell r="F201" t="str">
            <v>Helping to alleviate financial hardship</v>
          </cell>
          <cell r="G201">
            <v>940</v>
          </cell>
          <cell r="H201">
            <v>45230</v>
          </cell>
          <cell r="I201" t="str">
            <v>7. Customer where there is a child/ren in receipt of means-tested free school meals</v>
          </cell>
          <cell r="K201" t="str">
            <v>Food Vouchers</v>
          </cell>
          <cell r="L201" t="str">
            <v>Utility Vouchers</v>
          </cell>
          <cell r="N201" t="str">
            <v>Hardship Grant</v>
          </cell>
          <cell r="O201">
            <v>45230</v>
          </cell>
          <cell r="P201">
            <v>45385</v>
          </cell>
          <cell r="Q201"/>
        </row>
        <row r="202">
          <cell r="A202" t="str">
            <v>E23-00223W</v>
          </cell>
          <cell r="C202" t="str">
            <v>E23-00223W</v>
          </cell>
          <cell r="D202" t="str">
            <v>TQ1 3ST</v>
          </cell>
          <cell r="F202" t="str">
            <v>Helping to alleviate financial hardship</v>
          </cell>
          <cell r="G202">
            <v>867.31</v>
          </cell>
          <cell r="H202">
            <v>45231</v>
          </cell>
          <cell r="I202" t="str">
            <v>3  Customer/family moving from homelessness/supported living into independent living</v>
          </cell>
          <cell r="K202" t="str">
            <v xml:space="preserve">Furniture </v>
          </cell>
          <cell r="L202" t="str">
            <v>Voucher for small household items</v>
          </cell>
          <cell r="N202" t="str">
            <v>Hardship Grant</v>
          </cell>
          <cell r="O202">
            <v>45231</v>
          </cell>
          <cell r="P202">
            <v>45266</v>
          </cell>
          <cell r="Q202"/>
        </row>
        <row r="203">
          <cell r="A203" t="str">
            <v>E23-00224W</v>
          </cell>
          <cell r="C203" t="str">
            <v>E23-00224W</v>
          </cell>
          <cell r="D203" t="str">
            <v>SO31 7PR</v>
          </cell>
          <cell r="F203" t="str">
            <v>Helping to alleviate financial hardship</v>
          </cell>
          <cell r="G203">
            <v>1007</v>
          </cell>
          <cell r="H203">
            <v>45230</v>
          </cell>
          <cell r="I203" t="str">
            <v>3  Customer/family moving from homelessness/supported living into independent living</v>
          </cell>
          <cell r="J203" t="str">
            <v>4. Customer/family fleeing from a violent or abusive relationship</v>
          </cell>
          <cell r="K203" t="str">
            <v>Appliances</v>
          </cell>
          <cell r="L203" t="str">
            <v>Food Vouchers</v>
          </cell>
          <cell r="M203" t="str">
            <v>Clothing</v>
          </cell>
          <cell r="N203" t="str">
            <v>Hardship Grant</v>
          </cell>
          <cell r="O203">
            <v>45230</v>
          </cell>
          <cell r="P203">
            <v>45327</v>
          </cell>
          <cell r="Q203"/>
        </row>
        <row r="204">
          <cell r="A204" t="str">
            <v>E23-00225W</v>
          </cell>
          <cell r="C204" t="str">
            <v>E23-00225W</v>
          </cell>
          <cell r="D204" t="str">
            <v>LU6 1HF</v>
          </cell>
          <cell r="F204" t="str">
            <v>Providing financial aid during a time of crisis</v>
          </cell>
          <cell r="G204">
            <v>275</v>
          </cell>
          <cell r="H204">
            <v>45229</v>
          </cell>
          <cell r="I204" t="str">
            <v>4. Customer/family fleeing from a violent or abusive relationship</v>
          </cell>
          <cell r="K204" t="str">
            <v>Food Vouchers</v>
          </cell>
          <cell r="L204" t="str">
            <v>Clothing</v>
          </cell>
          <cell r="M204" t="str">
            <v>Toys and Books</v>
          </cell>
          <cell r="N204" t="str">
            <v>Crisis Grant</v>
          </cell>
          <cell r="O204">
            <v>45229</v>
          </cell>
          <cell r="P204">
            <v>45302</v>
          </cell>
          <cell r="Q204"/>
        </row>
        <row r="205">
          <cell r="A205" t="str">
            <v>E23-00226W</v>
          </cell>
          <cell r="C205" t="str">
            <v>E23-00226W</v>
          </cell>
          <cell r="D205" t="str">
            <v>BH16 5DJ</v>
          </cell>
          <cell r="F205" t="str">
            <v>Helping to alleviate financial hardship</v>
          </cell>
          <cell r="G205">
            <v>1053</v>
          </cell>
          <cell r="H205">
            <v>45230</v>
          </cell>
          <cell r="I205" t="str">
            <v>3  Customer/family moving from homelessness/supported living into independent living</v>
          </cell>
          <cell r="K205" t="str">
            <v>Appliances</v>
          </cell>
          <cell r="N205" t="str">
            <v>Hardship Grant</v>
          </cell>
          <cell r="O205">
            <v>45230</v>
          </cell>
          <cell r="P205">
            <v>45322</v>
          </cell>
          <cell r="Q205"/>
        </row>
        <row r="206">
          <cell r="A206" t="str">
            <v>E23-00229W</v>
          </cell>
          <cell r="C206" t="str">
            <v>E23-00229W</v>
          </cell>
          <cell r="D206" t="str">
            <v>SP3 4DB</v>
          </cell>
          <cell r="F206" t="str">
            <v>Helping to alleviate financial hardship</v>
          </cell>
          <cell r="G206">
            <v>923.59</v>
          </cell>
          <cell r="H206">
            <v>45232</v>
          </cell>
          <cell r="I206" t="str">
            <v>2. Customer receiving medication and/or therapy for a mental health condition or substance addiction</v>
          </cell>
          <cell r="K206" t="str">
            <v xml:space="preserve">Furniture </v>
          </cell>
          <cell r="L206" t="str">
            <v>Food Vouchers</v>
          </cell>
          <cell r="M206"/>
          <cell r="N206" t="str">
            <v>Hardship Grant</v>
          </cell>
          <cell r="O206">
            <v>45232</v>
          </cell>
          <cell r="P206">
            <v>45314</v>
          </cell>
          <cell r="Q206"/>
        </row>
        <row r="207">
          <cell r="A207" t="str">
            <v>E23-00230W</v>
          </cell>
          <cell r="C207" t="str">
            <v>E23-00230W</v>
          </cell>
          <cell r="D207" t="str">
            <v>SN1 3PA</v>
          </cell>
          <cell r="F207" t="str">
            <v>Helping to alleviate financial hardship</v>
          </cell>
          <cell r="G207">
            <v>855</v>
          </cell>
          <cell r="H207">
            <v>45232</v>
          </cell>
          <cell r="I207" t="str">
            <v>2. Customer receiving medication and/or therapy for a mental health condition or substance addiction</v>
          </cell>
          <cell r="K207" t="str">
            <v>Utility Vouchers</v>
          </cell>
          <cell r="N207" t="str">
            <v>Hardship Grant</v>
          </cell>
          <cell r="O207">
            <v>45232</v>
          </cell>
          <cell r="P207">
            <v>45385</v>
          </cell>
          <cell r="Q207"/>
        </row>
        <row r="208">
          <cell r="A208" t="str">
            <v>E23-00231W</v>
          </cell>
          <cell r="C208" t="str">
            <v>E23-00231W</v>
          </cell>
          <cell r="D208" t="str">
            <v>RG22 4NL</v>
          </cell>
          <cell r="F208" t="str">
            <v>Helping to alleviate financial hardship</v>
          </cell>
          <cell r="G208">
            <v>1000</v>
          </cell>
          <cell r="H208">
            <v>45232</v>
          </cell>
          <cell r="I208" t="str">
            <v>2. Customer receiving medication and/or therapy for a mental health condition or substance addiction</v>
          </cell>
          <cell r="K208" t="str">
            <v>Food Vouchers</v>
          </cell>
          <cell r="L208" t="str">
            <v>Utility Vouchers</v>
          </cell>
          <cell r="N208" t="str">
            <v>Hardship Grant</v>
          </cell>
          <cell r="O208">
            <v>45232</v>
          </cell>
          <cell r="P208">
            <v>45322</v>
          </cell>
          <cell r="Q208"/>
        </row>
        <row r="209">
          <cell r="A209" t="str">
            <v>E23-00232W</v>
          </cell>
          <cell r="C209" t="str">
            <v>E23-00232W</v>
          </cell>
          <cell r="D209" t="str">
            <v>TA12 6FX</v>
          </cell>
          <cell r="F209" t="str">
            <v>Helping to alleviate financial hardship</v>
          </cell>
          <cell r="G209">
            <v>521.30999999999995</v>
          </cell>
          <cell r="H209">
            <v>45232</v>
          </cell>
          <cell r="I209" t="str">
            <v>7. Customer where there is a child/ren in receipt of means-tested free school meals</v>
          </cell>
          <cell r="K209" t="str">
            <v xml:space="preserve">Furniture </v>
          </cell>
          <cell r="N209" t="str">
            <v>Hardship Grant</v>
          </cell>
          <cell r="O209">
            <v>45232</v>
          </cell>
          <cell r="P209">
            <v>45266</v>
          </cell>
          <cell r="Q209"/>
        </row>
        <row r="210">
          <cell r="A210" t="str">
            <v>E23-00233W</v>
          </cell>
          <cell r="C210" t="str">
            <v>E23-00233W</v>
          </cell>
          <cell r="D210" t="str">
            <v>LE5 1GG</v>
          </cell>
          <cell r="F210" t="str">
            <v>Helping to alleviate financial hardship</v>
          </cell>
          <cell r="G210">
            <v>900</v>
          </cell>
          <cell r="H210">
            <v>45232</v>
          </cell>
          <cell r="I210" t="str">
            <v>2. Customer receiving medication and/or therapy for a mental health condition or substance addiction</v>
          </cell>
          <cell r="K210" t="str">
            <v>Food Vouchers</v>
          </cell>
          <cell r="L210" t="str">
            <v>Clothing</v>
          </cell>
          <cell r="N210" t="str">
            <v>Hardship Grant</v>
          </cell>
          <cell r="O210">
            <v>45232</v>
          </cell>
          <cell r="P210">
            <v>45300</v>
          </cell>
          <cell r="Q210"/>
        </row>
        <row r="211">
          <cell r="A211" t="str">
            <v>E23-00234W</v>
          </cell>
          <cell r="C211" t="str">
            <v>E23-00234W</v>
          </cell>
          <cell r="D211" t="str">
            <v>MK3 6DF</v>
          </cell>
          <cell r="F211" t="str">
            <v>Helping to alleviate financial hardship</v>
          </cell>
          <cell r="G211">
            <v>958.91</v>
          </cell>
          <cell r="H211">
            <v>45237</v>
          </cell>
          <cell r="I211" t="str">
            <v>2. Customer receiving medication and/or therapy for a mental health condition or substance addiction</v>
          </cell>
          <cell r="K211" t="str">
            <v>Appliances</v>
          </cell>
          <cell r="L211"/>
          <cell r="N211" t="str">
            <v>Hardship Grant</v>
          </cell>
          <cell r="O211">
            <v>45237</v>
          </cell>
          <cell r="P211">
            <v>45300</v>
          </cell>
          <cell r="Q211"/>
        </row>
        <row r="212">
          <cell r="A212" t="str">
            <v>E23-00235W</v>
          </cell>
          <cell r="C212" t="str">
            <v>E23-00235W</v>
          </cell>
          <cell r="D212" t="str">
            <v>SO15 3DR</v>
          </cell>
          <cell r="F212" t="str">
            <v>Helping to alleviate financial hardship</v>
          </cell>
          <cell r="G212">
            <v>1011.81</v>
          </cell>
          <cell r="H212">
            <v>45237</v>
          </cell>
          <cell r="I212" t="str">
            <v>7. Customer where there is a child/ren in receipt of means-tested free school meals</v>
          </cell>
          <cell r="K212" t="str">
            <v xml:space="preserve">Furniture </v>
          </cell>
          <cell r="L212"/>
          <cell r="N212" t="str">
            <v>Hardship Grant</v>
          </cell>
          <cell r="O212">
            <v>45237</v>
          </cell>
          <cell r="P212">
            <v>45345</v>
          </cell>
          <cell r="Q212"/>
        </row>
        <row r="213">
          <cell r="A213" t="str">
            <v>E23-00236W</v>
          </cell>
          <cell r="C213" t="str">
            <v>E23-00236W</v>
          </cell>
          <cell r="D213" t="str">
            <v>NG11 6BA</v>
          </cell>
          <cell r="F213" t="str">
            <v>Helping to alleviate financial hardship</v>
          </cell>
          <cell r="G213">
            <v>930</v>
          </cell>
          <cell r="H213">
            <v>45237</v>
          </cell>
          <cell r="I213" t="str">
            <v>1. Customer (or family member residing with them) with a diagnosed condition or disability (physical and/or sensory and/or behavioural)</v>
          </cell>
          <cell r="K213" t="str">
            <v>Food Vouchers</v>
          </cell>
          <cell r="L213" t="str">
            <v>Utility Vouchers</v>
          </cell>
          <cell r="M213" t="str">
            <v>Clothing</v>
          </cell>
          <cell r="N213" t="str">
            <v>Hardship Grant</v>
          </cell>
          <cell r="O213">
            <v>45237</v>
          </cell>
          <cell r="P213">
            <v>45420</v>
          </cell>
          <cell r="Q213"/>
        </row>
        <row r="214">
          <cell r="A214" t="str">
            <v>E23-00238W</v>
          </cell>
          <cell r="C214" t="str">
            <v>E23-00238W</v>
          </cell>
          <cell r="D214" t="str">
            <v>DY3 3XP</v>
          </cell>
          <cell r="F214" t="str">
            <v>Helping to alleviate financial hardship</v>
          </cell>
          <cell r="G214">
            <v>575</v>
          </cell>
          <cell r="H214">
            <v>45237</v>
          </cell>
          <cell r="I214" t="str">
            <v>1. Customer (or family member residing with them) with a diagnosed condition or disability (physical and/or sensory and/or behavioural)</v>
          </cell>
          <cell r="K214" t="str">
            <v>Appliances</v>
          </cell>
          <cell r="L214" t="str">
            <v>Utility Vouchers</v>
          </cell>
          <cell r="N214" t="str">
            <v>Hardship Grant</v>
          </cell>
          <cell r="O214">
            <v>45237</v>
          </cell>
          <cell r="P214">
            <v>45408</v>
          </cell>
          <cell r="Q214"/>
        </row>
        <row r="215">
          <cell r="A215" t="str">
            <v>E23-00240W</v>
          </cell>
          <cell r="C215" t="str">
            <v>E23-00240W</v>
          </cell>
          <cell r="D215" t="str">
            <v>BN12 6ES</v>
          </cell>
          <cell r="F215" t="str">
            <v>Helping to alleviate financial hardship</v>
          </cell>
          <cell r="G215">
            <v>1589.6</v>
          </cell>
          <cell r="H215">
            <v>45237</v>
          </cell>
          <cell r="I215" t="str">
            <v>3  Customer/family moving from homelessness/supported living into independent living</v>
          </cell>
          <cell r="K215" t="str">
            <v xml:space="preserve">Furniture </v>
          </cell>
          <cell r="L215"/>
          <cell r="N215" t="str">
            <v>Hardship Grant</v>
          </cell>
          <cell r="O215">
            <v>45237</v>
          </cell>
          <cell r="P215">
            <v>45450</v>
          </cell>
          <cell r="Q215"/>
        </row>
        <row r="216">
          <cell r="A216" t="str">
            <v>E23-00241W</v>
          </cell>
          <cell r="C216" t="str">
            <v>E23-00241W</v>
          </cell>
          <cell r="D216" t="str">
            <v>BH4 9DT</v>
          </cell>
          <cell r="F216" t="str">
            <v>Providing financial aid after an impactful incident</v>
          </cell>
          <cell r="G216">
            <v>1168.31</v>
          </cell>
          <cell r="H216">
            <v>45238</v>
          </cell>
          <cell r="I216" t="str">
            <v>1. Customer (or family member residing with them) with a diagnosed condition or disability (physical and/or sensory and/or behavioural)</v>
          </cell>
          <cell r="K216" t="str">
            <v xml:space="preserve">Furniture </v>
          </cell>
          <cell r="L216" t="str">
            <v>Voucher for small household items</v>
          </cell>
          <cell r="M216"/>
          <cell r="N216" t="str">
            <v>Critical Incident Grant</v>
          </cell>
          <cell r="O216">
            <v>45238</v>
          </cell>
          <cell r="P216">
            <v>45269</v>
          </cell>
          <cell r="Q216"/>
        </row>
        <row r="217">
          <cell r="A217" t="str">
            <v>E23-00242W</v>
          </cell>
          <cell r="C217" t="str">
            <v>E23-00242W</v>
          </cell>
          <cell r="D217" t="str">
            <v>OX7 5TZ</v>
          </cell>
          <cell r="F217" t="str">
            <v>Helping to alleviate financial hardship</v>
          </cell>
          <cell r="G217">
            <v>1013</v>
          </cell>
          <cell r="H217">
            <v>45238</v>
          </cell>
          <cell r="I217" t="str">
            <v>2. Customer receiving medication and/or therapy for a mental health condition or substance addiction</v>
          </cell>
          <cell r="K217" t="str">
            <v>Appliances</v>
          </cell>
          <cell r="L217" t="str">
            <v>Food Vouchers</v>
          </cell>
          <cell r="N217" t="str">
            <v>Hardship Grant</v>
          </cell>
          <cell r="O217">
            <v>45238</v>
          </cell>
          <cell r="P217">
            <v>45619</v>
          </cell>
          <cell r="Q217"/>
        </row>
        <row r="218">
          <cell r="A218" t="str">
            <v>E23-00245W</v>
          </cell>
          <cell r="C218" t="str">
            <v>E23-00245W</v>
          </cell>
          <cell r="D218" t="str">
            <v>HX2 0JD</v>
          </cell>
          <cell r="F218" t="str">
            <v>Providing financial aid after an impactful incident</v>
          </cell>
          <cell r="G218">
            <v>1933.77</v>
          </cell>
          <cell r="H218">
            <v>45247</v>
          </cell>
          <cell r="I218" t="str">
            <v>5. Customer/family having been the victims of a reported crime in their home.</v>
          </cell>
          <cell r="K218" t="str">
            <v>Appliances</v>
          </cell>
          <cell r="L218" t="str">
            <v>Voucher for small household items</v>
          </cell>
          <cell r="M218" t="str">
            <v>Toys and Books</v>
          </cell>
          <cell r="N218" t="str">
            <v>Critical Incident Grant</v>
          </cell>
          <cell r="O218">
            <v>45247</v>
          </cell>
          <cell r="P218">
            <v>45295</v>
          </cell>
          <cell r="Q218"/>
        </row>
        <row r="219">
          <cell r="A219" t="str">
            <v>E23-00246W</v>
          </cell>
          <cell r="C219" t="str">
            <v>E23-00246W</v>
          </cell>
          <cell r="D219" t="str">
            <v>SN16 9GW</v>
          </cell>
          <cell r="F219" t="str">
            <v>Helping to alleviate financial hardship</v>
          </cell>
          <cell r="G219">
            <v>800</v>
          </cell>
          <cell r="H219">
            <v>45239</v>
          </cell>
          <cell r="I219" t="str">
            <v>1. Customer (or family member residing with them) with a diagnosed condition or disability (physical and/or sensory and/or behavioural)</v>
          </cell>
          <cell r="K219" t="str">
            <v>Food Vouchers</v>
          </cell>
          <cell r="N219" t="str">
            <v>Hardship Grant</v>
          </cell>
          <cell r="O219">
            <v>45239</v>
          </cell>
          <cell r="P219">
            <v>45420</v>
          </cell>
          <cell r="Q219"/>
        </row>
        <row r="220">
          <cell r="A220" t="str">
            <v>E23-00247W</v>
          </cell>
          <cell r="C220" t="str">
            <v>E23-00247W</v>
          </cell>
          <cell r="D220" t="str">
            <v>BH20 4RN</v>
          </cell>
          <cell r="F220" t="str">
            <v>Helping to alleviate financial hardship</v>
          </cell>
          <cell r="G220">
            <v>1006.09</v>
          </cell>
          <cell r="H220">
            <v>45240</v>
          </cell>
          <cell r="I220" t="str">
            <v>3  Customer/family moving from homelessness/supported living into independent living</v>
          </cell>
          <cell r="K220" t="str">
            <v>Appliances</v>
          </cell>
          <cell r="L220" t="str">
            <v>Food Vouchers</v>
          </cell>
          <cell r="N220" t="str">
            <v>Hardship Grant</v>
          </cell>
          <cell r="O220">
            <v>45240</v>
          </cell>
          <cell r="P220">
            <v>45362</v>
          </cell>
          <cell r="Q220"/>
        </row>
        <row r="221">
          <cell r="A221" t="str">
            <v>E23-00248W</v>
          </cell>
          <cell r="C221" t="str">
            <v>E23-00248W</v>
          </cell>
          <cell r="D221" t="str">
            <v>BH4 8DR</v>
          </cell>
          <cell r="F221" t="str">
            <v>Helping to alleviate financial hardship</v>
          </cell>
          <cell r="G221">
            <v>1000</v>
          </cell>
          <cell r="H221">
            <v>45240</v>
          </cell>
          <cell r="I221" t="str">
            <v>1. Customer (or family member residing with them) with a diagnosed condition or disability (physical and/or sensory and/or behavioural)</v>
          </cell>
          <cell r="K221" t="str">
            <v>Food Vouchers</v>
          </cell>
          <cell r="L221" t="str">
            <v>Travel costs</v>
          </cell>
          <cell r="N221" t="str">
            <v>Hardship Grant</v>
          </cell>
          <cell r="O221">
            <v>45240</v>
          </cell>
          <cell r="P221">
            <v>45443</v>
          </cell>
          <cell r="Q221"/>
        </row>
        <row r="222">
          <cell r="A222" t="str">
            <v>E23-00249W</v>
          </cell>
          <cell r="C222" t="str">
            <v>E23-00249W</v>
          </cell>
          <cell r="D222" t="str">
            <v>MK40 4WH</v>
          </cell>
          <cell r="F222" t="str">
            <v>Helping to alleviate financial hardship</v>
          </cell>
          <cell r="G222">
            <v>861.41</v>
          </cell>
          <cell r="H222">
            <v>45240</v>
          </cell>
          <cell r="I222" t="str">
            <v>3  Customer/family moving from homelessness/supported living into independent living</v>
          </cell>
          <cell r="K222" t="str">
            <v xml:space="preserve">Furniture </v>
          </cell>
          <cell r="L222" t="str">
            <v>Voucher for small household items</v>
          </cell>
          <cell r="N222" t="str">
            <v>Hardship Grant</v>
          </cell>
          <cell r="O222">
            <v>45240</v>
          </cell>
          <cell r="P222">
            <v>45269</v>
          </cell>
          <cell r="Q222"/>
        </row>
        <row r="223">
          <cell r="A223" t="str">
            <v>E23-00250W</v>
          </cell>
          <cell r="C223" t="str">
            <v>E23-00250W</v>
          </cell>
          <cell r="D223" t="str">
            <v>MK4 4NQ</v>
          </cell>
          <cell r="F223" t="str">
            <v>Helping to alleviate financial hardship</v>
          </cell>
          <cell r="G223">
            <v>987</v>
          </cell>
          <cell r="H223">
            <v>45240</v>
          </cell>
          <cell r="I223" t="str">
            <v>1. Customer (or family member residing with them) with a diagnosed condition or disability (physical and/or sensory and/or behavioural)</v>
          </cell>
          <cell r="J223" t="str">
            <v>2. Customer receiving medication and/or therapy for a mental health condition or substance addiction</v>
          </cell>
          <cell r="K223" t="str">
            <v>Food Vouchers</v>
          </cell>
          <cell r="L223" t="str">
            <v xml:space="preserve">Furniture </v>
          </cell>
          <cell r="N223" t="str">
            <v>Hardship Grant</v>
          </cell>
          <cell r="O223">
            <v>45240</v>
          </cell>
          <cell r="P223">
            <v>45330</v>
          </cell>
          <cell r="Q223"/>
        </row>
        <row r="224">
          <cell r="A224" t="str">
            <v>E23-00252W</v>
          </cell>
          <cell r="C224" t="str">
            <v>E23-00252W</v>
          </cell>
          <cell r="D224" t="str">
            <v>MK8 1EJ</v>
          </cell>
          <cell r="F224" t="str">
            <v>Helping to alleviate financial hardship</v>
          </cell>
          <cell r="G224">
            <v>802.59</v>
          </cell>
          <cell r="H224">
            <v>45246</v>
          </cell>
          <cell r="I224" t="str">
            <v>1. Customer (or family member residing with them) with a diagnosed condition or disability (physical and/or sensory and/or behavioural)</v>
          </cell>
          <cell r="K224" t="str">
            <v>Utility Vouchers</v>
          </cell>
          <cell r="L224" t="str">
            <v xml:space="preserve">Furniture </v>
          </cell>
          <cell r="M224" t="str">
            <v>Clothing</v>
          </cell>
          <cell r="N224" t="str">
            <v>Hardship Grant</v>
          </cell>
          <cell r="O224">
            <v>45246</v>
          </cell>
          <cell r="P224">
            <v>45362</v>
          </cell>
          <cell r="Q224"/>
        </row>
        <row r="225">
          <cell r="A225" t="str">
            <v>E23-00253W</v>
          </cell>
          <cell r="C225" t="str">
            <v>E23-00253W</v>
          </cell>
          <cell r="D225" t="str">
            <v>OX16 2DP</v>
          </cell>
          <cell r="F225" t="str">
            <v>Helping to alleviate financial hardship</v>
          </cell>
          <cell r="G225">
            <v>1000</v>
          </cell>
          <cell r="H225">
            <v>45243</v>
          </cell>
          <cell r="I225" t="str">
            <v>7. Customer where there is a child/ren in receipt of means-tested free school meals</v>
          </cell>
          <cell r="K225" t="str">
            <v>Food Vouchers</v>
          </cell>
          <cell r="L225" t="str">
            <v>Utility Vouchers</v>
          </cell>
          <cell r="N225" t="str">
            <v>Hardship Grant</v>
          </cell>
          <cell r="O225">
            <v>45243</v>
          </cell>
          <cell r="P225">
            <v>45289</v>
          </cell>
          <cell r="Q225"/>
        </row>
        <row r="226">
          <cell r="A226" t="str">
            <v>E23-00254W</v>
          </cell>
          <cell r="C226" t="str">
            <v>E23-00254W</v>
          </cell>
          <cell r="D226" t="str">
            <v>MK41 6AJ</v>
          </cell>
          <cell r="F226" t="str">
            <v xml:space="preserve">Providing new flooring </v>
          </cell>
          <cell r="G226">
            <v>1682.4</v>
          </cell>
          <cell r="H226">
            <v>45243</v>
          </cell>
          <cell r="I226" t="str">
            <v>1. Customer (or family member residing with them) with a diagnosed condition or disability (physical and/or sensory and/or behavioural)</v>
          </cell>
          <cell r="K226" t="str">
            <v>Flooring</v>
          </cell>
          <cell r="N226" t="str">
            <v>Flooring Grant</v>
          </cell>
          <cell r="O226">
            <v>45243</v>
          </cell>
          <cell r="P226">
            <v>45327</v>
          </cell>
          <cell r="Q226"/>
        </row>
        <row r="227">
          <cell r="A227" t="str">
            <v>E23-00255W</v>
          </cell>
          <cell r="C227" t="str">
            <v>E23-00255W</v>
          </cell>
          <cell r="D227" t="str">
            <v>WR15 8TN</v>
          </cell>
          <cell r="F227" t="str">
            <v>Helping to alleviate financial hardship</v>
          </cell>
          <cell r="G227">
            <v>884.99</v>
          </cell>
          <cell r="H227">
            <v>45243</v>
          </cell>
          <cell r="I227" t="str">
            <v>2. Customer receiving medication and/or therapy for a mental health condition or substance addiction</v>
          </cell>
          <cell r="K227" t="str">
            <v xml:space="preserve">Furniture </v>
          </cell>
          <cell r="L227" t="str">
            <v>Voucher for small household items</v>
          </cell>
          <cell r="M227"/>
          <cell r="N227" t="str">
            <v>Hardship Grant</v>
          </cell>
          <cell r="O227">
            <v>45243</v>
          </cell>
          <cell r="P227">
            <v>45300</v>
          </cell>
          <cell r="Q227"/>
        </row>
        <row r="228">
          <cell r="A228" t="str">
            <v>E23-00256W</v>
          </cell>
          <cell r="C228" t="str">
            <v>E23-00256W</v>
          </cell>
          <cell r="D228" t="str">
            <v>BS30 6UN</v>
          </cell>
          <cell r="F228" t="str">
            <v>Helping to alleviate financial hardship</v>
          </cell>
          <cell r="G228">
            <v>705.55</v>
          </cell>
          <cell r="H228">
            <v>45244</v>
          </cell>
          <cell r="I228" t="str">
            <v>2. Customer receiving medication and/or therapy for a mental health condition or substance addiction</v>
          </cell>
          <cell r="K228" t="str">
            <v xml:space="preserve">Furniture </v>
          </cell>
          <cell r="N228" t="str">
            <v>Hardship Grant</v>
          </cell>
          <cell r="O228">
            <v>45244</v>
          </cell>
          <cell r="P228">
            <v>45314</v>
          </cell>
          <cell r="Q228"/>
        </row>
        <row r="229">
          <cell r="A229" t="str">
            <v>E23-00258W</v>
          </cell>
          <cell r="C229" t="str">
            <v>E23-00258W</v>
          </cell>
          <cell r="D229" t="str">
            <v>LE5 1GG</v>
          </cell>
          <cell r="F229" t="str">
            <v>Helping to alleviate financial hardship</v>
          </cell>
          <cell r="G229">
            <v>940</v>
          </cell>
          <cell r="H229">
            <v>45244</v>
          </cell>
          <cell r="I229" t="str">
            <v>7. Customer where there is a child/ren in receipt of means-tested free school meals</v>
          </cell>
          <cell r="K229" t="str">
            <v>Food Vouchers</v>
          </cell>
          <cell r="L229" t="str">
            <v>Clothing</v>
          </cell>
          <cell r="M229" t="str">
            <v xml:space="preserve">Furniture </v>
          </cell>
          <cell r="N229" t="str">
            <v>Hardship Grant</v>
          </cell>
          <cell r="O229">
            <v>45244</v>
          </cell>
          <cell r="P229">
            <v>45322</v>
          </cell>
          <cell r="Q229"/>
        </row>
        <row r="230">
          <cell r="A230" t="str">
            <v>E23-00259W</v>
          </cell>
          <cell r="C230" t="str">
            <v>E23-00259W</v>
          </cell>
          <cell r="D230" t="str">
            <v>BN21 1LX</v>
          </cell>
          <cell r="F230" t="str">
            <v>Helping to alleviate financial hardship</v>
          </cell>
          <cell r="G230">
            <v>1002</v>
          </cell>
          <cell r="H230">
            <v>45244</v>
          </cell>
          <cell r="I230" t="str">
            <v>3  Customer/family moving from homelessness/supported living into independent living</v>
          </cell>
          <cell r="K230" t="str">
            <v>Appliances</v>
          </cell>
          <cell r="N230" t="str">
            <v>Hardship Grant</v>
          </cell>
          <cell r="O230">
            <v>45244</v>
          </cell>
          <cell r="P230">
            <v>45300</v>
          </cell>
          <cell r="Q230"/>
        </row>
        <row r="231">
          <cell r="A231" t="str">
            <v>E23-00260W</v>
          </cell>
          <cell r="C231" t="str">
            <v>E23-00260W</v>
          </cell>
          <cell r="D231" t="str">
            <v>GL15 6AP</v>
          </cell>
          <cell r="F231" t="str">
            <v>Helping to alleviate financial hardship</v>
          </cell>
          <cell r="G231">
            <v>991.95</v>
          </cell>
          <cell r="H231">
            <v>45244</v>
          </cell>
          <cell r="I231" t="str">
            <v>2. Customer receiving medication and/or therapy for a mental health condition or substance addiction</v>
          </cell>
          <cell r="K231" t="str">
            <v xml:space="preserve">Furniture </v>
          </cell>
          <cell r="L231" t="str">
            <v>Appliances</v>
          </cell>
          <cell r="M231" t="str">
            <v>Voucher for small household items</v>
          </cell>
          <cell r="N231" t="str">
            <v>Hardship Grant</v>
          </cell>
          <cell r="O231">
            <v>45244</v>
          </cell>
          <cell r="P231">
            <v>45300</v>
          </cell>
          <cell r="Q231"/>
        </row>
        <row r="232">
          <cell r="A232" t="str">
            <v>E23-00261W</v>
          </cell>
          <cell r="C232" t="str">
            <v>E23-00261W</v>
          </cell>
          <cell r="D232" t="str">
            <v>BA9 9FP</v>
          </cell>
          <cell r="F232" t="str">
            <v xml:space="preserve">Providing new flooring </v>
          </cell>
          <cell r="G232">
            <v>360</v>
          </cell>
          <cell r="H232">
            <v>45245</v>
          </cell>
          <cell r="I232" t="str">
            <v>1. Customer (or family member residing with them) with a diagnosed condition or disability (physical and/or sensory and/or behavioural)</v>
          </cell>
          <cell r="K232" t="str">
            <v>Flooring</v>
          </cell>
          <cell r="N232" t="str">
            <v>Flooring Grant</v>
          </cell>
          <cell r="O232">
            <v>45245</v>
          </cell>
          <cell r="P232">
            <v>45314</v>
          </cell>
          <cell r="Q232"/>
        </row>
        <row r="233">
          <cell r="A233" t="str">
            <v>E23-00262W</v>
          </cell>
          <cell r="C233" t="str">
            <v>E23-00262W</v>
          </cell>
          <cell r="D233" t="str">
            <v>WR15 8BU</v>
          </cell>
          <cell r="F233" t="str">
            <v>Helping to alleviate financial hardship</v>
          </cell>
          <cell r="G233">
            <v>739.53</v>
          </cell>
          <cell r="H233">
            <v>45245</v>
          </cell>
          <cell r="I233" t="str">
            <v>2. Customer receiving medication and/or therapy for a mental health condition or substance addiction</v>
          </cell>
          <cell r="K233" t="str">
            <v xml:space="preserve">Furniture </v>
          </cell>
          <cell r="L233"/>
          <cell r="N233" t="str">
            <v>Hardship Grant</v>
          </cell>
          <cell r="O233">
            <v>45245</v>
          </cell>
          <cell r="P233">
            <v>45322</v>
          </cell>
          <cell r="Q233"/>
        </row>
        <row r="234">
          <cell r="A234" t="str">
            <v>E23-00263W</v>
          </cell>
          <cell r="C234" t="str">
            <v>E23-00263W</v>
          </cell>
          <cell r="D234" t="str">
            <v>SP4 7NN</v>
          </cell>
          <cell r="F234" t="str">
            <v>Helping to alleviate financial hardship</v>
          </cell>
          <cell r="G234">
            <v>960</v>
          </cell>
          <cell r="H234">
            <v>45245</v>
          </cell>
          <cell r="I234" t="str">
            <v>2. Customer receiving medication and/or therapy for a mental health condition or substance addiction</v>
          </cell>
          <cell r="K234" t="str">
            <v>Food Vouchers</v>
          </cell>
          <cell r="L234" t="str">
            <v>Utility Vouchers</v>
          </cell>
          <cell r="N234" t="str">
            <v>Hardship Grant</v>
          </cell>
          <cell r="O234">
            <v>45245</v>
          </cell>
          <cell r="P234">
            <v>45330</v>
          </cell>
          <cell r="Q234"/>
        </row>
        <row r="235">
          <cell r="A235" t="str">
            <v>E23-00264W</v>
          </cell>
          <cell r="C235" t="str">
            <v>E23-00264W</v>
          </cell>
          <cell r="D235" t="str">
            <v>SO15 5BA</v>
          </cell>
          <cell r="F235" t="str">
            <v>Providing financial aid during a time of crisis</v>
          </cell>
          <cell r="G235">
            <v>500</v>
          </cell>
          <cell r="H235">
            <v>45245</v>
          </cell>
          <cell r="I235" t="str">
            <v>4. Customer/family fleeing from a violent or abusive relationship</v>
          </cell>
          <cell r="K235" t="str">
            <v>Food Vouchers</v>
          </cell>
          <cell r="L235" t="str">
            <v>Clothing</v>
          </cell>
          <cell r="M235" t="str">
            <v>Travel costs</v>
          </cell>
          <cell r="N235" t="str">
            <v>Crisis Grant</v>
          </cell>
          <cell r="O235">
            <v>45245</v>
          </cell>
          <cell r="P235">
            <v>45338</v>
          </cell>
          <cell r="Q235"/>
        </row>
        <row r="236">
          <cell r="A236" t="str">
            <v>E23-00265W</v>
          </cell>
          <cell r="C236" t="str">
            <v>E23-00265W</v>
          </cell>
          <cell r="D236" t="str">
            <v>BA7 7GE</v>
          </cell>
          <cell r="F236" t="str">
            <v>Helping to alleviate financial hardship</v>
          </cell>
          <cell r="G236">
            <v>1010.81</v>
          </cell>
          <cell r="H236">
            <v>45246</v>
          </cell>
          <cell r="I236" t="str">
            <v>3  Customer/family moving from homelessness/supported living into independent living</v>
          </cell>
          <cell r="K236" t="str">
            <v xml:space="preserve">Furniture </v>
          </cell>
          <cell r="L236" t="str">
            <v>Voucher for small household items</v>
          </cell>
          <cell r="M236"/>
          <cell r="N236" t="str">
            <v>Hardship Grant</v>
          </cell>
          <cell r="O236">
            <v>45246</v>
          </cell>
          <cell r="P236">
            <v>45300</v>
          </cell>
          <cell r="Q236"/>
        </row>
        <row r="237">
          <cell r="A237" t="str">
            <v>E23-00266W</v>
          </cell>
          <cell r="C237" t="str">
            <v>E23-00266W</v>
          </cell>
          <cell r="D237" t="str">
            <v>BH15 4DD</v>
          </cell>
          <cell r="F237" t="str">
            <v>Helping to alleviate financial hardship</v>
          </cell>
          <cell r="G237">
            <v>993.47</v>
          </cell>
          <cell r="H237">
            <v>45248</v>
          </cell>
          <cell r="I237" t="str">
            <v>2. Customer receiving medication and/or therapy for a mental health condition or substance addiction</v>
          </cell>
          <cell r="K237" t="str">
            <v>Appliances</v>
          </cell>
          <cell r="L237" t="str">
            <v>Voucher for small household items</v>
          </cell>
          <cell r="M237"/>
          <cell r="N237" t="str">
            <v>Hardship Grant</v>
          </cell>
          <cell r="O237">
            <v>45248</v>
          </cell>
          <cell r="P237">
            <v>45330</v>
          </cell>
          <cell r="Q237"/>
        </row>
        <row r="238">
          <cell r="A238" t="str">
            <v>E23-00267W</v>
          </cell>
          <cell r="C238" t="str">
            <v>E23-00267W</v>
          </cell>
          <cell r="D238" t="str">
            <v>BH12 2DX</v>
          </cell>
          <cell r="F238" t="str">
            <v>Helping to alleviate financial hardship</v>
          </cell>
          <cell r="G238">
            <v>1035.18</v>
          </cell>
          <cell r="H238">
            <v>45247</v>
          </cell>
          <cell r="I238" t="str">
            <v>3  Customer/family moving from homelessness/supported living into independent living</v>
          </cell>
          <cell r="K238" t="str">
            <v>Appliances</v>
          </cell>
          <cell r="L238"/>
          <cell r="N238" t="str">
            <v>Hardship Grant</v>
          </cell>
          <cell r="O238">
            <v>45247</v>
          </cell>
          <cell r="P238">
            <v>45322</v>
          </cell>
          <cell r="Q238"/>
        </row>
        <row r="239">
          <cell r="A239" t="str">
            <v>E23-00268W</v>
          </cell>
          <cell r="C239" t="str">
            <v>E23-00268W</v>
          </cell>
          <cell r="D239" t="str">
            <v>SO16 9BB</v>
          </cell>
          <cell r="F239" t="str">
            <v>Helping to alleviate financial hardship</v>
          </cell>
          <cell r="G239">
            <v>1079</v>
          </cell>
          <cell r="H239">
            <v>45247</v>
          </cell>
          <cell r="I239" t="str">
            <v>7. Customer where there is a child/ren in receipt of means-tested free school meals</v>
          </cell>
          <cell r="K239" t="str">
            <v>Food Vouchers</v>
          </cell>
          <cell r="L239" t="str">
            <v>Appliances</v>
          </cell>
          <cell r="N239" t="str">
            <v>Hardship Grant</v>
          </cell>
          <cell r="O239">
            <v>45247</v>
          </cell>
          <cell r="P239">
            <v>45314</v>
          </cell>
          <cell r="Q239"/>
        </row>
        <row r="240">
          <cell r="A240" t="str">
            <v>E23-00269W</v>
          </cell>
          <cell r="C240" t="str">
            <v>E23-00269W</v>
          </cell>
          <cell r="D240" t="str">
            <v>BA7 7FN</v>
          </cell>
          <cell r="F240" t="str">
            <v>Helping to alleviate financial hardship</v>
          </cell>
          <cell r="G240">
            <v>936</v>
          </cell>
          <cell r="H240">
            <v>45247</v>
          </cell>
          <cell r="I240" t="str">
            <v>1. Customer (or family member residing with them) with a diagnosed condition or disability (physical and/or sensory and/or behavioural)</v>
          </cell>
          <cell r="J240" t="str">
            <v>7. Customer where there is a child/ren in receipt of means-tested free school meals</v>
          </cell>
          <cell r="K240" t="str">
            <v>Utility Vouchers</v>
          </cell>
          <cell r="L240" t="str">
            <v>Food Vouchers</v>
          </cell>
          <cell r="M240" t="str">
            <v>Clothing</v>
          </cell>
          <cell r="N240" t="str">
            <v>Hardship Grant</v>
          </cell>
          <cell r="O240">
            <v>45247</v>
          </cell>
          <cell r="P240">
            <v>45385</v>
          </cell>
          <cell r="Q240"/>
        </row>
        <row r="241">
          <cell r="A241" t="str">
            <v>E23-00270W</v>
          </cell>
          <cell r="C241" t="str">
            <v>E23-00270W</v>
          </cell>
          <cell r="D241" t="str">
            <v>HR6 9NW</v>
          </cell>
          <cell r="F241" t="str">
            <v xml:space="preserve">Providing new flooring </v>
          </cell>
          <cell r="G241">
            <v>1770.35</v>
          </cell>
          <cell r="H241">
            <v>45247</v>
          </cell>
          <cell r="I241" t="str">
            <v>6a. Customer/family under the care of Social Services (Adult or Children’s) - MH</v>
          </cell>
          <cell r="K241" t="str">
            <v>Flooring</v>
          </cell>
          <cell r="N241" t="str">
            <v>Flooring Grant</v>
          </cell>
          <cell r="O241">
            <v>45247</v>
          </cell>
          <cell r="P241">
            <v>45282</v>
          </cell>
          <cell r="Q241"/>
        </row>
        <row r="242">
          <cell r="A242" t="str">
            <v>E23-00271W</v>
          </cell>
          <cell r="C242" t="str">
            <v>E23-00271W</v>
          </cell>
          <cell r="D242" t="str">
            <v>BA21 3SB</v>
          </cell>
          <cell r="F242" t="str">
            <v>Helping to alleviate financial hardship</v>
          </cell>
          <cell r="G242">
            <v>992</v>
          </cell>
          <cell r="H242">
            <v>45247</v>
          </cell>
          <cell r="I242" t="str">
            <v>1. Customer (or family member residing with them) with a diagnosed condition or disability (physical and/or sensory and/or behavioural)</v>
          </cell>
          <cell r="K242" t="str">
            <v>Appliances</v>
          </cell>
          <cell r="L242" t="str">
            <v>Food Vouchers</v>
          </cell>
          <cell r="N242" t="str">
            <v>Hardship Grant</v>
          </cell>
          <cell r="O242">
            <v>45247</v>
          </cell>
          <cell r="P242">
            <v>45295</v>
          </cell>
          <cell r="Q242"/>
        </row>
        <row r="243">
          <cell r="A243" t="str">
            <v>E23-00272W</v>
          </cell>
          <cell r="C243" t="str">
            <v>E23-00272W</v>
          </cell>
          <cell r="D243" t="str">
            <v>BH20 6EF</v>
          </cell>
          <cell r="F243" t="str">
            <v>Helping to alleviate financial hardship</v>
          </cell>
          <cell r="G243">
            <v>1000</v>
          </cell>
          <cell r="H243">
            <v>45247</v>
          </cell>
          <cell r="I243" t="str">
            <v>2. Customer receiving medication and/or therapy for a mental health condition or substance addiction</v>
          </cell>
          <cell r="K243" t="str">
            <v>Food Vouchers</v>
          </cell>
          <cell r="L243" t="str">
            <v>Utility Vouchers</v>
          </cell>
          <cell r="N243" t="str">
            <v>Hardship Grant</v>
          </cell>
          <cell r="O243">
            <v>45247</v>
          </cell>
          <cell r="P243">
            <v>45345</v>
          </cell>
          <cell r="Q243"/>
        </row>
        <row r="244">
          <cell r="A244" t="str">
            <v>E23-00273W</v>
          </cell>
          <cell r="C244" t="str">
            <v>E23-00273W</v>
          </cell>
          <cell r="D244" t="str">
            <v>SG18 0AS</v>
          </cell>
          <cell r="F244" t="str">
            <v>Helping to alleviate financial hardship</v>
          </cell>
          <cell r="G244">
            <v>1071.81</v>
          </cell>
          <cell r="H244">
            <v>45247</v>
          </cell>
          <cell r="I244" t="str">
            <v>1. Customer (or family member residing with them) with a diagnosed condition or disability (physical and/or sensory and/or behavioural)</v>
          </cell>
          <cell r="K244" t="str">
            <v xml:space="preserve">Furniture </v>
          </cell>
          <cell r="L244" t="str">
            <v>Utility vouchers</v>
          </cell>
          <cell r="M244" t="str">
            <v>Voucher for small household items</v>
          </cell>
          <cell r="N244" t="str">
            <v>Hardship Grant</v>
          </cell>
          <cell r="O244">
            <v>45247</v>
          </cell>
          <cell r="P244">
            <v>45330</v>
          </cell>
          <cell r="Q244"/>
        </row>
        <row r="245">
          <cell r="A245" t="str">
            <v>E23-00274W</v>
          </cell>
          <cell r="C245" t="str">
            <v>E23-00274W</v>
          </cell>
          <cell r="D245" t="str">
            <v>GU21 7RT</v>
          </cell>
          <cell r="F245" t="str">
            <v>Helping to alleviate financial hardship</v>
          </cell>
          <cell r="G245">
            <v>866.41</v>
          </cell>
          <cell r="H245">
            <v>45250</v>
          </cell>
          <cell r="I245" t="str">
            <v>2. Customer receiving medication and/or therapy for a mental health condition or substance addiction</v>
          </cell>
          <cell r="K245" t="str">
            <v xml:space="preserve">Furniture </v>
          </cell>
          <cell r="L245" t="str">
            <v>Travel costs</v>
          </cell>
          <cell r="N245" t="str">
            <v>Hardship Grant</v>
          </cell>
          <cell r="O245">
            <v>45250</v>
          </cell>
          <cell r="P245">
            <v>45385</v>
          </cell>
          <cell r="Q245"/>
        </row>
        <row r="246">
          <cell r="A246" t="str">
            <v>E23-00275W</v>
          </cell>
          <cell r="C246" t="str">
            <v>E23-00275W</v>
          </cell>
          <cell r="D246" t="str">
            <v>BN1 6DF</v>
          </cell>
          <cell r="F246" t="str">
            <v>Helping to alleviate financial hardship</v>
          </cell>
          <cell r="G246">
            <v>973</v>
          </cell>
          <cell r="H246">
            <v>45250</v>
          </cell>
          <cell r="I246" t="str">
            <v>4. Customer/family fleeing from a violent or abusive relationship</v>
          </cell>
          <cell r="K246" t="str">
            <v>Appliances</v>
          </cell>
          <cell r="L246" t="str">
            <v xml:space="preserve">Furniture </v>
          </cell>
          <cell r="M246" t="str">
            <v>Food vouchers</v>
          </cell>
          <cell r="N246" t="str">
            <v>Hardship Grant</v>
          </cell>
          <cell r="O246">
            <v>45250</v>
          </cell>
          <cell r="P246">
            <v>45257</v>
          </cell>
          <cell r="Q246"/>
        </row>
        <row r="247">
          <cell r="A247" t="str">
            <v>E23-00276W</v>
          </cell>
          <cell r="C247" t="str">
            <v>E23-00276W</v>
          </cell>
          <cell r="D247" t="str">
            <v>LE2 4TT</v>
          </cell>
          <cell r="F247" t="str">
            <v>Helping to alleviate financial hardship</v>
          </cell>
          <cell r="G247">
            <v>929.81</v>
          </cell>
          <cell r="H247">
            <v>45250</v>
          </cell>
          <cell r="I247" t="str">
            <v>7. Customer where there is a child/ren in receipt of means-tested free school meals</v>
          </cell>
          <cell r="K247" t="str">
            <v>Appliances</v>
          </cell>
          <cell r="L247" t="str">
            <v>Clothing</v>
          </cell>
          <cell r="N247" t="str">
            <v>Hardship Grant</v>
          </cell>
          <cell r="O247">
            <v>45250</v>
          </cell>
          <cell r="P247">
            <v>45300</v>
          </cell>
          <cell r="Q247"/>
        </row>
        <row r="248">
          <cell r="A248" t="str">
            <v>E23-00278W</v>
          </cell>
          <cell r="C248" t="str">
            <v>E23-00278W</v>
          </cell>
          <cell r="D248" t="str">
            <v>MK10 7DX</v>
          </cell>
          <cell r="F248" t="str">
            <v>Helping to alleviate financial hardship</v>
          </cell>
          <cell r="G248">
            <v>880</v>
          </cell>
          <cell r="H248">
            <v>45251</v>
          </cell>
          <cell r="I248" t="str">
            <v>2. Customer receiving medication and/or therapy for a mental health condition or substance addiction</v>
          </cell>
          <cell r="K248" t="str">
            <v>Food vouchers</v>
          </cell>
          <cell r="L248" t="str">
            <v>Utility vouchers</v>
          </cell>
          <cell r="N248" t="str">
            <v>Hardship Grant</v>
          </cell>
          <cell r="O248">
            <v>45251</v>
          </cell>
          <cell r="P248">
            <v>45322</v>
          </cell>
          <cell r="Q248"/>
        </row>
        <row r="249">
          <cell r="A249" t="str">
            <v>E23-00279W</v>
          </cell>
          <cell r="C249" t="str">
            <v>E23-00279W</v>
          </cell>
          <cell r="D249" t="str">
            <v>CV10 9RF</v>
          </cell>
          <cell r="F249" t="str">
            <v>Providing financial aid after an impactful incident</v>
          </cell>
          <cell r="G249">
            <v>1360</v>
          </cell>
          <cell r="H249">
            <v>45251</v>
          </cell>
          <cell r="I249" t="str">
            <v>5. Customer/family having been the victims of a reported crime in their home.</v>
          </cell>
          <cell r="K249" t="str">
            <v>Funeral Costs</v>
          </cell>
          <cell r="N249" t="str">
            <v>Critical Incident Grant</v>
          </cell>
          <cell r="O249">
            <v>45251</v>
          </cell>
          <cell r="P249">
            <v>45265</v>
          </cell>
          <cell r="Q249"/>
        </row>
        <row r="250">
          <cell r="A250" t="str">
            <v>E23-00280W</v>
          </cell>
          <cell r="C250" t="str">
            <v>E23-00280W</v>
          </cell>
          <cell r="D250" t="str">
            <v>BN3 5UD</v>
          </cell>
          <cell r="F250" t="str">
            <v>Helping to alleviate financial hardship</v>
          </cell>
          <cell r="G250">
            <v>783.85</v>
          </cell>
          <cell r="H250">
            <v>45251</v>
          </cell>
          <cell r="I250" t="str">
            <v>3  Customer/family moving from homelessness/supported living into independent living</v>
          </cell>
          <cell r="J250" t="str">
            <v>4. Customer/family fleeing from a violent or abusive relationship</v>
          </cell>
          <cell r="K250" t="str">
            <v xml:space="preserve">Furniture </v>
          </cell>
          <cell r="L250" t="str">
            <v>Voucher for small household items</v>
          </cell>
          <cell r="N250" t="str">
            <v>Hardship Grant</v>
          </cell>
          <cell r="O250">
            <v>45251</v>
          </cell>
          <cell r="P250">
            <v>45289</v>
          </cell>
          <cell r="Q250"/>
        </row>
        <row r="251">
          <cell r="A251" t="str">
            <v>E23-00281W</v>
          </cell>
          <cell r="C251" t="str">
            <v>E23-00281W</v>
          </cell>
          <cell r="D251" t="str">
            <v>BS23 3ES</v>
          </cell>
          <cell r="F251" t="str">
            <v>Helping to alleviate financial hardship</v>
          </cell>
          <cell r="G251">
            <v>879.61</v>
          </cell>
          <cell r="H251">
            <v>45251</v>
          </cell>
          <cell r="I251" t="str">
            <v>2. Customer receiving medication and/or therapy for a mental health condition or substance addiction</v>
          </cell>
          <cell r="J251" t="str">
            <v>4. Customer/family fleeing from a violent or abusive relationship</v>
          </cell>
          <cell r="K251" t="str">
            <v xml:space="preserve">Furniture </v>
          </cell>
          <cell r="L251" t="str">
            <v>Utility vouchers</v>
          </cell>
          <cell r="M251" t="str">
            <v>Food vouchers</v>
          </cell>
          <cell r="N251" t="str">
            <v>Hardship Grant</v>
          </cell>
          <cell r="O251">
            <v>45251</v>
          </cell>
          <cell r="P251">
            <v>45314</v>
          </cell>
          <cell r="Q251"/>
        </row>
        <row r="252">
          <cell r="A252" t="str">
            <v>E23-00282W</v>
          </cell>
          <cell r="C252" t="str">
            <v>E23-00282W</v>
          </cell>
          <cell r="D252" t="str">
            <v>LE11 5XE</v>
          </cell>
          <cell r="F252" t="str">
            <v>Helping to alleviate financial hardship</v>
          </cell>
          <cell r="G252">
            <v>786.78</v>
          </cell>
          <cell r="H252">
            <v>45251</v>
          </cell>
          <cell r="I252" t="str">
            <v>1. Customer (or family member residing with them) with a diagnosed condition or disability (physical and/or sensory and/or behavioural)</v>
          </cell>
          <cell r="J252" t="str">
            <v>3  Customer/family moving from homelessness/supported living into independent living</v>
          </cell>
          <cell r="K252" t="str">
            <v xml:space="preserve">Furniture </v>
          </cell>
          <cell r="N252" t="str">
            <v>Hardship Grant</v>
          </cell>
          <cell r="O252">
            <v>45251</v>
          </cell>
          <cell r="P252">
            <v>45321</v>
          </cell>
          <cell r="Q252"/>
        </row>
        <row r="253">
          <cell r="A253" t="str">
            <v>E23-00284W</v>
          </cell>
          <cell r="C253" t="str">
            <v>E23-00284W</v>
          </cell>
          <cell r="D253" t="str">
            <v>DY11 6LY</v>
          </cell>
          <cell r="F253" t="str">
            <v>Providing financial aid after an impactful incident</v>
          </cell>
          <cell r="G253">
            <v>2363.21</v>
          </cell>
          <cell r="H253">
            <v>45252</v>
          </cell>
          <cell r="I253" t="str">
            <v>6a. Customer/family under the care of Social Services (Adult or Children’s) - MH</v>
          </cell>
          <cell r="K253" t="str">
            <v>House Deep Clean</v>
          </cell>
          <cell r="L253" t="str">
            <v xml:space="preserve">Furniture </v>
          </cell>
          <cell r="M253" t="str">
            <v>Voucher for small household items</v>
          </cell>
          <cell r="N253" t="str">
            <v>Critical Incident Grant</v>
          </cell>
          <cell r="O253">
            <v>45252</v>
          </cell>
          <cell r="P253">
            <v>45345</v>
          </cell>
          <cell r="Q253"/>
        </row>
        <row r="254">
          <cell r="A254" t="str">
            <v>E23-00285W</v>
          </cell>
          <cell r="C254" t="str">
            <v>E23-00285W</v>
          </cell>
          <cell r="D254" t="str">
            <v>LE5 1EW</v>
          </cell>
          <cell r="F254" t="str">
            <v>Helping to alleviate financial hardship</v>
          </cell>
          <cell r="G254">
            <v>983</v>
          </cell>
          <cell r="H254">
            <v>45252</v>
          </cell>
          <cell r="I254" t="str">
            <v>7. Customer where there is a child/ren in receipt of means-tested free school meals</v>
          </cell>
          <cell r="K254" t="str">
            <v>Food vouchers</v>
          </cell>
          <cell r="L254" t="str">
            <v>Appliances</v>
          </cell>
          <cell r="M254" t="str">
            <v>Clothing</v>
          </cell>
          <cell r="N254" t="str">
            <v>Hardship Grant</v>
          </cell>
          <cell r="O254">
            <v>45252</v>
          </cell>
          <cell r="P254">
            <v>45307</v>
          </cell>
          <cell r="Q254"/>
        </row>
        <row r="255">
          <cell r="A255" t="str">
            <v>E23-00286W</v>
          </cell>
          <cell r="C255" t="str">
            <v>E23-00286W</v>
          </cell>
          <cell r="D255" t="str">
            <v>BN3 6GQ</v>
          </cell>
          <cell r="F255" t="str">
            <v>Providing financial aid during a time of crisis</v>
          </cell>
          <cell r="G255">
            <v>500</v>
          </cell>
          <cell r="H255">
            <v>45252</v>
          </cell>
          <cell r="I255" t="str">
            <v>4. Customer/family fleeing from a violent or abusive relationship</v>
          </cell>
          <cell r="K255" t="str">
            <v>Food Vouchers</v>
          </cell>
          <cell r="L255" t="str">
            <v>Clothing</v>
          </cell>
          <cell r="M255" t="str">
            <v>Travel costs</v>
          </cell>
          <cell r="N255" t="str">
            <v>Crisis Grant</v>
          </cell>
          <cell r="O255">
            <v>45252</v>
          </cell>
          <cell r="P255">
            <v>45334</v>
          </cell>
          <cell r="Q255"/>
        </row>
        <row r="256">
          <cell r="A256" t="str">
            <v>E23-00287W</v>
          </cell>
          <cell r="C256" t="str">
            <v>E23-00287W</v>
          </cell>
          <cell r="D256" t="str">
            <v>B69 1XE</v>
          </cell>
          <cell r="F256" t="str">
            <v>Helping to alleviate financial hardship</v>
          </cell>
          <cell r="G256">
            <v>843.91</v>
          </cell>
          <cell r="H256">
            <v>45253</v>
          </cell>
          <cell r="I256" t="str">
            <v>2. Customer receiving medication and/or therapy for a mental health condition or substance addiction</v>
          </cell>
          <cell r="K256" t="str">
            <v xml:space="preserve">Furniture </v>
          </cell>
          <cell r="L256" t="str">
            <v>Food vouchers</v>
          </cell>
          <cell r="N256" t="str">
            <v>Hardship Grant</v>
          </cell>
          <cell r="O256">
            <v>45253</v>
          </cell>
          <cell r="P256">
            <v>45314</v>
          </cell>
          <cell r="Q256"/>
        </row>
        <row r="257">
          <cell r="A257" t="str">
            <v>E23-00288W</v>
          </cell>
          <cell r="C257" t="str">
            <v>E23-00288W</v>
          </cell>
          <cell r="D257" t="str">
            <v>CV34 5FX</v>
          </cell>
          <cell r="F257" t="str">
            <v>Helping to alleviate financial hardship</v>
          </cell>
          <cell r="G257">
            <v>966</v>
          </cell>
          <cell r="H257">
            <v>45253</v>
          </cell>
          <cell r="I257" t="str">
            <v>1. Customer (or family member residing with them) with a diagnosed condition or disability (physical and/or sensory and/or behavioural)</v>
          </cell>
          <cell r="K257" t="str">
            <v>Childcare</v>
          </cell>
          <cell r="N257" t="str">
            <v>Hardship Grant</v>
          </cell>
          <cell r="O257">
            <v>45253</v>
          </cell>
          <cell r="P257">
            <v>45362</v>
          </cell>
          <cell r="Q257"/>
        </row>
        <row r="258">
          <cell r="A258" t="str">
            <v>E23-00289W</v>
          </cell>
          <cell r="C258" t="str">
            <v>E23-00289W</v>
          </cell>
          <cell r="D258" t="str">
            <v>CB9 0JF</v>
          </cell>
          <cell r="F258" t="str">
            <v>Helping to alleviate financial hardship</v>
          </cell>
          <cell r="G258">
            <v>972.67</v>
          </cell>
          <cell r="H258">
            <v>45254</v>
          </cell>
          <cell r="I258" t="str">
            <v>9. Customer/family is in the UK as part of an official Government scheme supporting the resettlement of Refugees and Asylum Seekers (e.g. Ukraine or ACRS)</v>
          </cell>
          <cell r="K258" t="str">
            <v>Appliances</v>
          </cell>
          <cell r="N258" t="str">
            <v>Hardship Grant</v>
          </cell>
          <cell r="O258">
            <v>45254</v>
          </cell>
          <cell r="P258">
            <v>45330</v>
          </cell>
          <cell r="Q258"/>
        </row>
        <row r="259">
          <cell r="A259" t="str">
            <v>E23-00290W</v>
          </cell>
          <cell r="C259" t="str">
            <v>E23-00290W</v>
          </cell>
          <cell r="D259" t="str">
            <v>SN3 2GX</v>
          </cell>
          <cell r="F259" t="str">
            <v>Helping to alleviate financial hardship</v>
          </cell>
          <cell r="G259">
            <v>935.97</v>
          </cell>
          <cell r="H259">
            <v>45257</v>
          </cell>
          <cell r="I259" t="str">
            <v>3  Customer/family moving from homelessness/supported living into independent living</v>
          </cell>
          <cell r="J259" t="str">
            <v>4. Customer/family fleeing from a violent or abusive relationship</v>
          </cell>
          <cell r="K259" t="str">
            <v>Appliances</v>
          </cell>
          <cell r="N259" t="str">
            <v>Hardship Grant</v>
          </cell>
          <cell r="O259">
            <v>45257</v>
          </cell>
          <cell r="P259">
            <v>45314</v>
          </cell>
          <cell r="Q259"/>
        </row>
        <row r="260">
          <cell r="A260" t="str">
            <v>E23-00292W</v>
          </cell>
          <cell r="C260" t="str">
            <v>E23-00292W</v>
          </cell>
          <cell r="D260" t="str">
            <v>RG22 4LL</v>
          </cell>
          <cell r="F260" t="str">
            <v>Helping to alleviate financial hardship</v>
          </cell>
          <cell r="G260">
            <v>741.91</v>
          </cell>
          <cell r="H260">
            <v>45258</v>
          </cell>
          <cell r="I260" t="str">
            <v>1. Customer (or family member residing with them) with a diagnosed condition or disability (physical and/or sensory and/or behavioural)</v>
          </cell>
          <cell r="J260" t="str">
            <v>2. Customer receiving medication and/or therapy for a mental health condition or substance addiction</v>
          </cell>
          <cell r="K260" t="str">
            <v xml:space="preserve">Furniture </v>
          </cell>
          <cell r="N260" t="str">
            <v>Hardship Grant</v>
          </cell>
          <cell r="O260">
            <v>45258</v>
          </cell>
          <cell r="P260">
            <v>45289</v>
          </cell>
          <cell r="Q260"/>
        </row>
        <row r="261">
          <cell r="A261" t="str">
            <v>E23-00293W</v>
          </cell>
          <cell r="C261" t="str">
            <v>E23-00293W</v>
          </cell>
          <cell r="D261" t="str">
            <v>WV10 7AG</v>
          </cell>
          <cell r="F261" t="str">
            <v>Helping to alleviate financial hardship</v>
          </cell>
          <cell r="G261">
            <v>990</v>
          </cell>
          <cell r="H261">
            <v>45258</v>
          </cell>
          <cell r="I261" t="str">
            <v>1. Customer (or family member residing with them) with a diagnosed condition or disability (physical and/or sensory and/or behavioural)</v>
          </cell>
          <cell r="K261" t="str">
            <v>Utility vouchers</v>
          </cell>
          <cell r="L261" t="str">
            <v>Food vouchers</v>
          </cell>
          <cell r="N261" t="str">
            <v>Hardship Grant</v>
          </cell>
          <cell r="O261">
            <v>45258</v>
          </cell>
          <cell r="P261">
            <v>45330</v>
          </cell>
          <cell r="Q261"/>
        </row>
        <row r="262">
          <cell r="A262" t="str">
            <v>E23-00294W</v>
          </cell>
          <cell r="C262" t="str">
            <v>E23-00294W</v>
          </cell>
          <cell r="D262" t="str">
            <v>RH14 0GA</v>
          </cell>
          <cell r="F262" t="str">
            <v>Helping to alleviate financial hardship</v>
          </cell>
          <cell r="G262">
            <v>775.74</v>
          </cell>
          <cell r="H262">
            <v>45259</v>
          </cell>
          <cell r="I262" t="str">
            <v>8. Customer is in financial hardship and their household meets one of two criteria</v>
          </cell>
          <cell r="K262" t="str">
            <v>Utility vouchers</v>
          </cell>
          <cell r="N262" t="str">
            <v>Hardship Grant</v>
          </cell>
          <cell r="O262">
            <v>45259</v>
          </cell>
          <cell r="P262">
            <v>45455</v>
          </cell>
          <cell r="Q262"/>
        </row>
        <row r="263">
          <cell r="A263" t="str">
            <v>E23-00295W</v>
          </cell>
          <cell r="C263" t="str">
            <v>E23-00295W</v>
          </cell>
          <cell r="D263" t="str">
            <v>SG5 3NX</v>
          </cell>
          <cell r="F263" t="str">
            <v>Helping to alleviate financial hardship</v>
          </cell>
          <cell r="G263">
            <v>997.01</v>
          </cell>
          <cell r="H263">
            <v>45259</v>
          </cell>
          <cell r="I263" t="str">
            <v>4. Customer/family fleeing from a violent or abusive relationship</v>
          </cell>
          <cell r="K263" t="str">
            <v>Appliances</v>
          </cell>
          <cell r="N263" t="str">
            <v>Hardship Grant</v>
          </cell>
          <cell r="O263">
            <v>45259</v>
          </cell>
          <cell r="P263">
            <v>45289</v>
          </cell>
          <cell r="Q263"/>
        </row>
        <row r="264">
          <cell r="A264" t="str">
            <v>E23-00297W</v>
          </cell>
          <cell r="C264" t="str">
            <v>E23-00297W</v>
          </cell>
          <cell r="D264" t="str">
            <v>BH4 9DT</v>
          </cell>
          <cell r="F264" t="str">
            <v xml:space="preserve">Providing new flooring </v>
          </cell>
          <cell r="G264">
            <v>1380</v>
          </cell>
          <cell r="H264">
            <v>45259</v>
          </cell>
          <cell r="I264" t="str">
            <v>1. Customer (or family member residing with them) with a diagnosed condition or disability (physical and/or sensory and/or behavioural)</v>
          </cell>
          <cell r="K264" t="str">
            <v>Flooring</v>
          </cell>
          <cell r="N264" t="str">
            <v>Flooring Grant</v>
          </cell>
          <cell r="O264">
            <v>45259</v>
          </cell>
          <cell r="P264">
            <v>45314</v>
          </cell>
          <cell r="Q264"/>
        </row>
        <row r="265">
          <cell r="A265" t="str">
            <v>E23-00299W</v>
          </cell>
          <cell r="C265" t="str">
            <v>E23-00299W</v>
          </cell>
          <cell r="D265" t="str">
            <v>MK40 4PS</v>
          </cell>
          <cell r="F265" t="str">
            <v xml:space="preserve">Providing new flooring </v>
          </cell>
          <cell r="G265">
            <v>1189.3</v>
          </cell>
          <cell r="H265">
            <v>45261</v>
          </cell>
          <cell r="I265" t="str">
            <v>1. Customer (or family member residing with them) with a diagnosed condition or disability (physical and/or sensory and/or behavioural)</v>
          </cell>
          <cell r="K265" t="str">
            <v>Flooring</v>
          </cell>
          <cell r="N265" t="str">
            <v>Flooring Grant</v>
          </cell>
          <cell r="O265">
            <v>45261</v>
          </cell>
          <cell r="P265">
            <v>45314</v>
          </cell>
          <cell r="Q265"/>
        </row>
        <row r="266">
          <cell r="A266" t="str">
            <v>E23-00300W</v>
          </cell>
          <cell r="C266" t="str">
            <v>E23-00300W</v>
          </cell>
          <cell r="D266" t="str">
            <v>BA20 1FH</v>
          </cell>
          <cell r="F266" t="str">
            <v>Helping to alleviate financial hardship</v>
          </cell>
          <cell r="G266">
            <v>988.01</v>
          </cell>
          <cell r="H266">
            <v>45264</v>
          </cell>
          <cell r="I266" t="str">
            <v>6d. Customer/family under the care of Social Services (Adult or Children’s - FH</v>
          </cell>
          <cell r="K266" t="str">
            <v xml:space="preserve">Furniture </v>
          </cell>
          <cell r="L266" t="str">
            <v>Food vouchers</v>
          </cell>
          <cell r="M266" t="str">
            <v>Utility vouchers</v>
          </cell>
          <cell r="N266" t="str">
            <v>Hardship Grant</v>
          </cell>
          <cell r="O266">
            <v>45264</v>
          </cell>
          <cell r="P266">
            <v>45362</v>
          </cell>
          <cell r="Q266"/>
        </row>
        <row r="267">
          <cell r="A267" t="str">
            <v>E23-00301W</v>
          </cell>
          <cell r="C267" t="str">
            <v>E23-00301W</v>
          </cell>
          <cell r="D267" t="str">
            <v>LE8 0UZ</v>
          </cell>
          <cell r="F267" t="str">
            <v>Helping to alleviate financial hardship</v>
          </cell>
          <cell r="G267">
            <v>936.4</v>
          </cell>
          <cell r="H267">
            <v>45264</v>
          </cell>
          <cell r="I267" t="str">
            <v>1. Customer (or family member residing with them) with a diagnosed condition or disability (physical and/or sensory and/or behavioural)</v>
          </cell>
          <cell r="K267" t="str">
            <v>Appliances</v>
          </cell>
          <cell r="L267" t="str">
            <v>Voucher for small household items</v>
          </cell>
          <cell r="N267" t="str">
            <v>Hardship Grant</v>
          </cell>
          <cell r="O267">
            <v>45264</v>
          </cell>
          <cell r="P267">
            <v>45322</v>
          </cell>
          <cell r="Q267"/>
        </row>
        <row r="268">
          <cell r="A268" t="str">
            <v>E23-00302W</v>
          </cell>
          <cell r="C268" t="str">
            <v>E23-00302W</v>
          </cell>
          <cell r="D268" t="str">
            <v>OX16 2DA</v>
          </cell>
          <cell r="F268" t="str">
            <v>Helping to alleviate financial hardship</v>
          </cell>
          <cell r="G268">
            <v>1013</v>
          </cell>
          <cell r="H268">
            <v>45264</v>
          </cell>
          <cell r="I268" t="str">
            <v>7. Customer where there is a child/ren in receipt of means-tested free school meals</v>
          </cell>
          <cell r="K268" t="str">
            <v>Food vouchers</v>
          </cell>
          <cell r="L268" t="str">
            <v>Utility vouchers</v>
          </cell>
          <cell r="M268" t="str">
            <v>Appliances</v>
          </cell>
          <cell r="N268" t="str">
            <v>Hardship Grant</v>
          </cell>
          <cell r="O268">
            <v>45264</v>
          </cell>
          <cell r="P268">
            <v>45345</v>
          </cell>
          <cell r="Q268"/>
        </row>
        <row r="269">
          <cell r="A269" t="str">
            <v>E23-00303W</v>
          </cell>
          <cell r="C269" t="str">
            <v>E23-00303W</v>
          </cell>
          <cell r="D269" t="str">
            <v>GU12 4PB</v>
          </cell>
          <cell r="F269" t="str">
            <v>Helping to alleviate financial hardship</v>
          </cell>
          <cell r="G269">
            <v>900</v>
          </cell>
          <cell r="H269">
            <v>45264</v>
          </cell>
          <cell r="I269" t="str">
            <v>2. Customer receiving medication and/or therapy for a mental health condition or substance addiction</v>
          </cell>
          <cell r="K269" t="str">
            <v>Removals</v>
          </cell>
          <cell r="N269" t="str">
            <v>Hardship Grant</v>
          </cell>
          <cell r="O269">
            <v>45264</v>
          </cell>
          <cell r="P269">
            <v>45282</v>
          </cell>
          <cell r="Q269"/>
        </row>
        <row r="270">
          <cell r="A270" t="str">
            <v>E23-00304W</v>
          </cell>
          <cell r="C270" t="str">
            <v>E23-00304W</v>
          </cell>
          <cell r="D270" t="str">
            <v>DY2 7JB</v>
          </cell>
          <cell r="F270" t="str">
            <v>Helping to alleviate financial hardship</v>
          </cell>
          <cell r="G270">
            <v>740.78</v>
          </cell>
          <cell r="H270">
            <v>45264</v>
          </cell>
          <cell r="I270" t="str">
            <v>6c. Customer/family under the care of Social Services (Adult or Children’s - PH</v>
          </cell>
          <cell r="K270" t="str">
            <v xml:space="preserve">Furniture </v>
          </cell>
          <cell r="L270"/>
          <cell r="N270" t="str">
            <v>Hardship Grant</v>
          </cell>
          <cell r="O270">
            <v>45264</v>
          </cell>
          <cell r="P270">
            <v>45295</v>
          </cell>
          <cell r="Q270"/>
        </row>
        <row r="271">
          <cell r="A271" t="str">
            <v>E23-00305W</v>
          </cell>
          <cell r="C271" t="str">
            <v>E23-00305W</v>
          </cell>
          <cell r="D271" t="str">
            <v>LE9 7RS</v>
          </cell>
          <cell r="F271" t="str">
            <v>Helping to alleviate financial hardship</v>
          </cell>
          <cell r="G271">
            <v>937.61</v>
          </cell>
          <cell r="H271">
            <v>45265</v>
          </cell>
          <cell r="I271" t="str">
            <v>2. Customer receiving medication and/or therapy for a mental health condition or substance addiction</v>
          </cell>
          <cell r="K271" t="str">
            <v xml:space="preserve">Furniture </v>
          </cell>
          <cell r="L271" t="str">
            <v>Food vouchers</v>
          </cell>
          <cell r="N271" t="str">
            <v>Hardship Grant</v>
          </cell>
          <cell r="O271">
            <v>45265</v>
          </cell>
          <cell r="P271">
            <v>45314</v>
          </cell>
          <cell r="Q271"/>
        </row>
        <row r="272">
          <cell r="A272" t="str">
            <v>E23-00306W</v>
          </cell>
          <cell r="C272" t="str">
            <v>E23-00306W</v>
          </cell>
          <cell r="D272" t="str">
            <v>MK6 4LH</v>
          </cell>
          <cell r="F272" t="str">
            <v>Helping to alleviate financial hardship</v>
          </cell>
          <cell r="G272">
            <v>885.82</v>
          </cell>
          <cell r="H272">
            <v>45265</v>
          </cell>
          <cell r="I272" t="str">
            <v>1. Customer (or family member residing with them) with a diagnosed condition or disability (physical and/or sensory and/or behavioural)</v>
          </cell>
          <cell r="K272" t="str">
            <v xml:space="preserve">Furniture </v>
          </cell>
          <cell r="N272" t="str">
            <v>Hardship Grant</v>
          </cell>
          <cell r="O272">
            <v>45265</v>
          </cell>
          <cell r="P272">
            <v>45300</v>
          </cell>
          <cell r="Q272"/>
        </row>
        <row r="273">
          <cell r="A273" t="str">
            <v>E23-00307W</v>
          </cell>
          <cell r="C273" t="str">
            <v>E23-00307W</v>
          </cell>
          <cell r="D273" t="str">
            <v>RH14 0NP</v>
          </cell>
          <cell r="F273" t="str">
            <v>Helping to alleviate financial hardship</v>
          </cell>
          <cell r="G273">
            <v>980</v>
          </cell>
          <cell r="H273">
            <v>45265</v>
          </cell>
          <cell r="I273" t="str">
            <v>2. Customer receiving medication and/or therapy for a mental health condition or substance addiction</v>
          </cell>
          <cell r="K273" t="str">
            <v>Food vouchers</v>
          </cell>
          <cell r="L273" t="str">
            <v>Utility vouchers</v>
          </cell>
          <cell r="M273" t="str">
            <v>Travel costs</v>
          </cell>
          <cell r="N273" t="str">
            <v>Hardship Grant</v>
          </cell>
          <cell r="O273">
            <v>45265</v>
          </cell>
          <cell r="P273">
            <v>45334</v>
          </cell>
          <cell r="Q273"/>
        </row>
        <row r="274">
          <cell r="A274" t="str">
            <v>E23-00308W</v>
          </cell>
          <cell r="C274" t="str">
            <v>E23-00308W</v>
          </cell>
          <cell r="D274" t="str">
            <v>BN21 1LX</v>
          </cell>
          <cell r="F274" t="str">
            <v>Helping to alleviate financial hardship</v>
          </cell>
          <cell r="G274">
            <v>818.98</v>
          </cell>
          <cell r="H274">
            <v>45265</v>
          </cell>
          <cell r="I274" t="str">
            <v>1. Customer (or family member residing with them) with a diagnosed condition or disability (physical and/or sensory and/or behavioural)</v>
          </cell>
          <cell r="J274" t="str">
            <v>3  Customer/family moving from homelessness/supported living into independent living</v>
          </cell>
          <cell r="K274" t="str">
            <v>Appliances</v>
          </cell>
          <cell r="L274" t="str">
            <v>Voucher for small household items</v>
          </cell>
          <cell r="N274" t="str">
            <v>Hardship Grant</v>
          </cell>
          <cell r="O274">
            <v>45265</v>
          </cell>
          <cell r="P274">
            <v>45385</v>
          </cell>
          <cell r="Q274"/>
        </row>
        <row r="275">
          <cell r="A275" t="str">
            <v>E23-00309W</v>
          </cell>
          <cell r="C275" t="str">
            <v>E23-00309W</v>
          </cell>
          <cell r="D275" t="str">
            <v>TQ4 7UJ</v>
          </cell>
          <cell r="F275" t="str">
            <v>Providing financial aid during a time of crisis</v>
          </cell>
          <cell r="G275">
            <v>500</v>
          </cell>
          <cell r="H275">
            <v>45265</v>
          </cell>
          <cell r="I275" t="str">
            <v>4. Customer/family fleeing from a violent or abusive relationship</v>
          </cell>
          <cell r="K275" t="str">
            <v>Food vouchers</v>
          </cell>
          <cell r="L275" t="str">
            <v>Clothing</v>
          </cell>
          <cell r="M275" t="str">
            <v>Toys and Books</v>
          </cell>
          <cell r="N275" t="str">
            <v>Crisis Grant</v>
          </cell>
          <cell r="O275">
            <v>45265</v>
          </cell>
          <cell r="P275">
            <v>45300</v>
          </cell>
          <cell r="Q275"/>
        </row>
        <row r="276">
          <cell r="A276" t="str">
            <v>E23-00310W</v>
          </cell>
          <cell r="C276" t="str">
            <v>E23-00310W</v>
          </cell>
          <cell r="D276" t="str">
            <v>SO40 9LZ</v>
          </cell>
          <cell r="F276" t="str">
            <v>Helping to alleviate financial hardship</v>
          </cell>
          <cell r="G276">
            <v>911.47</v>
          </cell>
          <cell r="H276">
            <v>45266</v>
          </cell>
          <cell r="I276" t="str">
            <v>1. Customer (or family member residing with them) with a diagnosed condition or disability (physical and/or sensory and/or behavioural)</v>
          </cell>
          <cell r="K276" t="str">
            <v>Utility vouchers</v>
          </cell>
          <cell r="L276" t="str">
            <v>Food vouchers</v>
          </cell>
          <cell r="N276" t="str">
            <v>Hardship Grant</v>
          </cell>
          <cell r="O276">
            <v>45265</v>
          </cell>
          <cell r="P276">
            <v>45385</v>
          </cell>
          <cell r="Q276"/>
        </row>
        <row r="277">
          <cell r="A277" t="str">
            <v>E23-00311W</v>
          </cell>
          <cell r="C277" t="str">
            <v>E23-00311W</v>
          </cell>
          <cell r="D277" t="str">
            <v>DE74 2YH</v>
          </cell>
          <cell r="F277" t="str">
            <v>Helping to alleviate financial hardship</v>
          </cell>
          <cell r="G277">
            <v>680</v>
          </cell>
          <cell r="H277">
            <v>45266</v>
          </cell>
          <cell r="I277" t="str">
            <v>7. Customer where there is a child/ren in receipt of means-tested free school meals</v>
          </cell>
          <cell r="K277" t="str">
            <v>Food vouchers</v>
          </cell>
          <cell r="L277" t="str">
            <v>Utility vouchers</v>
          </cell>
          <cell r="N277" t="str">
            <v>Hardship Grant</v>
          </cell>
          <cell r="O277">
            <v>45266</v>
          </cell>
          <cell r="P277">
            <v>45345</v>
          </cell>
          <cell r="Q277"/>
        </row>
        <row r="278">
          <cell r="A278" t="str">
            <v>E23-00312W</v>
          </cell>
          <cell r="C278" t="str">
            <v>E23-00312W</v>
          </cell>
          <cell r="D278" t="str">
            <v>NN5 5JX</v>
          </cell>
          <cell r="F278" t="str">
            <v>Helping to alleviate financial hardship</v>
          </cell>
          <cell r="G278">
            <v>848.73</v>
          </cell>
          <cell r="H278">
            <v>45266</v>
          </cell>
          <cell r="I278" t="str">
            <v>1. Customer (or family member residing with them) with a diagnosed condition or disability (physical and/or sensory and/or behavioural)</v>
          </cell>
          <cell r="K278" t="str">
            <v xml:space="preserve">Furniture </v>
          </cell>
          <cell r="L278" t="str">
            <v>Voucher for small household items</v>
          </cell>
          <cell r="N278" t="str">
            <v>Hardship Grant</v>
          </cell>
          <cell r="O278">
            <v>45266</v>
          </cell>
          <cell r="P278">
            <v>45295</v>
          </cell>
          <cell r="Q278"/>
        </row>
        <row r="279">
          <cell r="A279" t="str">
            <v>E23-00313W</v>
          </cell>
          <cell r="C279" t="str">
            <v>E23-00313W</v>
          </cell>
          <cell r="D279" t="str">
            <v>CV11 6AF</v>
          </cell>
          <cell r="F279" t="str">
            <v>Helping to alleviate financial hardship</v>
          </cell>
          <cell r="G279">
            <v>947.86</v>
          </cell>
          <cell r="H279">
            <v>45266</v>
          </cell>
          <cell r="I279" t="str">
            <v>7. Customer where there is a child/ren in receipt of means-tested free school meals</v>
          </cell>
          <cell r="K279" t="str">
            <v xml:space="preserve">Furniture </v>
          </cell>
          <cell r="N279" t="str">
            <v>Hardship Grant</v>
          </cell>
          <cell r="O279">
            <v>45266</v>
          </cell>
          <cell r="P279">
            <v>45314</v>
          </cell>
          <cell r="Q279"/>
        </row>
        <row r="280">
          <cell r="A280" t="str">
            <v>E23-00315W</v>
          </cell>
          <cell r="C280" t="str">
            <v>E23-00315W</v>
          </cell>
          <cell r="D280" t="str">
            <v>BD23 1SY</v>
          </cell>
          <cell r="F280" t="str">
            <v>Helping to alleviate financial hardship</v>
          </cell>
          <cell r="G280">
            <v>844.9</v>
          </cell>
          <cell r="H280">
            <v>45267</v>
          </cell>
          <cell r="I280" t="str">
            <v>3  Customer/family moving from homelessness/supported living into independent living</v>
          </cell>
          <cell r="K280" t="str">
            <v xml:space="preserve">Furniture </v>
          </cell>
          <cell r="L280" t="str">
            <v>Voucher for small household items</v>
          </cell>
          <cell r="N280" t="str">
            <v>Hardship Grant</v>
          </cell>
          <cell r="O280">
            <v>45267</v>
          </cell>
          <cell r="P280">
            <v>45330</v>
          </cell>
          <cell r="Q280"/>
        </row>
        <row r="281">
          <cell r="A281" t="str">
            <v>E23-00316W</v>
          </cell>
          <cell r="C281" t="str">
            <v>E23-00316W</v>
          </cell>
          <cell r="D281" t="str">
            <v>HR6 9FB</v>
          </cell>
          <cell r="F281" t="str">
            <v xml:space="preserve">Providing new flooring </v>
          </cell>
          <cell r="G281">
            <v>2103</v>
          </cell>
          <cell r="H281">
            <v>45267</v>
          </cell>
          <cell r="I281" t="str">
            <v>1. Customer (or family member residing with them) with a diagnosed condition or disability (physical and/or sensory and/or behavioural)</v>
          </cell>
          <cell r="K281" t="str">
            <v>Flooring</v>
          </cell>
          <cell r="N281" t="str">
            <v>Flooring Grant</v>
          </cell>
          <cell r="O281">
            <v>45267</v>
          </cell>
          <cell r="P281">
            <v>45362</v>
          </cell>
          <cell r="Q281"/>
        </row>
        <row r="282">
          <cell r="A282" t="str">
            <v>E23-00317W</v>
          </cell>
          <cell r="C282" t="str">
            <v>E23-00317W</v>
          </cell>
          <cell r="D282" t="str">
            <v>RH12 4AZ</v>
          </cell>
          <cell r="F282" t="str">
            <v>Helping to alleviate financial hardship</v>
          </cell>
          <cell r="G282">
            <v>935.99</v>
          </cell>
          <cell r="H282">
            <v>45267</v>
          </cell>
          <cell r="I282" t="str">
            <v>2. Customer receiving medication and/or therapy for a mental health condition or substance addiction</v>
          </cell>
          <cell r="K282" t="str">
            <v>Appliances</v>
          </cell>
          <cell r="L282" t="str">
            <v>Food vouchers</v>
          </cell>
          <cell r="M282" t="str">
            <v>Utility vouchers</v>
          </cell>
          <cell r="N282" t="str">
            <v>Hardship Grant</v>
          </cell>
          <cell r="O282">
            <v>45267</v>
          </cell>
          <cell r="P282">
            <v>45314</v>
          </cell>
          <cell r="Q282"/>
        </row>
        <row r="283">
          <cell r="A283" t="str">
            <v>E23-00318W</v>
          </cell>
          <cell r="C283" t="str">
            <v>E23-00318W</v>
          </cell>
          <cell r="D283" t="str">
            <v>BH9 2EL</v>
          </cell>
          <cell r="F283" t="str">
            <v>Helping to alleviate financial hardship</v>
          </cell>
          <cell r="G283">
            <v>767.97</v>
          </cell>
          <cell r="H283">
            <v>45267</v>
          </cell>
          <cell r="I283" t="str">
            <v>2. Customer receiving medication and/or therapy for a mental health condition or substance addiction</v>
          </cell>
          <cell r="K283" t="str">
            <v>Appliances</v>
          </cell>
          <cell r="N283" t="str">
            <v>Hardship Grant</v>
          </cell>
          <cell r="O283">
            <v>45267</v>
          </cell>
          <cell r="P283">
            <v>45408</v>
          </cell>
          <cell r="Q283"/>
        </row>
        <row r="284">
          <cell r="A284" t="str">
            <v>E23-00319W</v>
          </cell>
          <cell r="C284" t="str">
            <v>E23-00319W</v>
          </cell>
          <cell r="D284" t="str">
            <v>BA21 3TU</v>
          </cell>
          <cell r="F284" t="str">
            <v>Helping to alleviate financial hardship</v>
          </cell>
          <cell r="G284">
            <v>1019</v>
          </cell>
          <cell r="H284">
            <v>45268</v>
          </cell>
          <cell r="I284" t="str">
            <v>2. Customer receiving medication and/or therapy for a mental health condition or substance addiction</v>
          </cell>
          <cell r="K284" t="str">
            <v>Appliances</v>
          </cell>
          <cell r="L284" t="str">
            <v>Utility vouchers</v>
          </cell>
          <cell r="M284" t="str">
            <v>Food vouchers</v>
          </cell>
          <cell r="N284" t="str">
            <v>Hardship Grant</v>
          </cell>
          <cell r="O284">
            <v>45268</v>
          </cell>
          <cell r="P284">
            <v>45308</v>
          </cell>
          <cell r="Q284"/>
        </row>
        <row r="285">
          <cell r="A285" t="str">
            <v>E23-00321W</v>
          </cell>
          <cell r="C285" t="str">
            <v>E23-00321W</v>
          </cell>
          <cell r="D285" t="str">
            <v>BH1 4QX</v>
          </cell>
          <cell r="F285" t="str">
            <v>Helping to alleviate financial hardship</v>
          </cell>
          <cell r="G285">
            <v>845.97</v>
          </cell>
          <cell r="H285">
            <v>45268</v>
          </cell>
          <cell r="I285" t="str">
            <v>3  Customer/family moving from homelessness/supported living into independent living</v>
          </cell>
          <cell r="K285" t="str">
            <v>Appliances</v>
          </cell>
          <cell r="N285" t="str">
            <v>Hardship Grant</v>
          </cell>
          <cell r="O285">
            <v>45268</v>
          </cell>
          <cell r="P285">
            <v>45321</v>
          </cell>
          <cell r="Q285"/>
        </row>
        <row r="286">
          <cell r="A286" t="str">
            <v>E23-00322W</v>
          </cell>
          <cell r="C286" t="str">
            <v>E23-00322W</v>
          </cell>
          <cell r="D286" t="str">
            <v>BN21 2NH</v>
          </cell>
          <cell r="F286" t="str">
            <v>Helping to alleviate financial hardship</v>
          </cell>
          <cell r="G286">
            <v>876.98</v>
          </cell>
          <cell r="H286">
            <v>45268</v>
          </cell>
          <cell r="I286" t="str">
            <v>9. Customer/family is in the UK as part of an official Government scheme supporting the resettlement of Refugees and Asylum Seekers (e.g. Ukraine or ACRS)</v>
          </cell>
          <cell r="K286" t="str">
            <v>Appliances</v>
          </cell>
          <cell r="L286" t="str">
            <v>Voucher for small household items</v>
          </cell>
          <cell r="N286" t="str">
            <v>Hardship Grant</v>
          </cell>
          <cell r="O286">
            <v>45268</v>
          </cell>
          <cell r="P286">
            <v>45330</v>
          </cell>
          <cell r="Q286"/>
        </row>
        <row r="287">
          <cell r="A287" t="str">
            <v>E23-00323W</v>
          </cell>
          <cell r="C287" t="str">
            <v>E23-00323W</v>
          </cell>
          <cell r="D287" t="str">
            <v>BN27 1GL</v>
          </cell>
          <cell r="F287" t="str">
            <v>Helping to alleviate financial hardship</v>
          </cell>
          <cell r="G287">
            <v>960</v>
          </cell>
          <cell r="H287">
            <v>45268</v>
          </cell>
          <cell r="I287" t="str">
            <v>2. Customer receiving medication and/or therapy for a mental health condition or substance addiction</v>
          </cell>
          <cell r="K287" t="str">
            <v>Utility vouchers</v>
          </cell>
          <cell r="L287" t="str">
            <v>Food vouchers</v>
          </cell>
          <cell r="N287" t="str">
            <v>Hardship Grant</v>
          </cell>
          <cell r="O287">
            <v>45268</v>
          </cell>
          <cell r="P287">
            <v>45356</v>
          </cell>
          <cell r="Q287"/>
        </row>
        <row r="288">
          <cell r="A288" t="str">
            <v>E23-00324W</v>
          </cell>
          <cell r="C288" t="str">
            <v>E23-00324W</v>
          </cell>
          <cell r="D288" t="str">
            <v>TA20 4LQ</v>
          </cell>
          <cell r="F288" t="str">
            <v>Helping to alleviate financial hardship</v>
          </cell>
          <cell r="G288">
            <v>718.39</v>
          </cell>
          <cell r="H288">
            <v>45268</v>
          </cell>
          <cell r="I288" t="str">
            <v>3  Customer/family moving from homelessness/supported living into independent living</v>
          </cell>
          <cell r="K288" t="str">
            <v xml:space="preserve">Furniture </v>
          </cell>
          <cell r="L288" t="str">
            <v>Voucher for small household items</v>
          </cell>
          <cell r="N288" t="str">
            <v>Hardship Grant</v>
          </cell>
          <cell r="O288">
            <v>45268</v>
          </cell>
          <cell r="P288">
            <v>45314</v>
          </cell>
          <cell r="Q288"/>
        </row>
        <row r="289">
          <cell r="A289" t="str">
            <v>E23-00325W</v>
          </cell>
          <cell r="C289" t="str">
            <v>E23-00325W</v>
          </cell>
          <cell r="D289" t="str">
            <v>SG18 1AP</v>
          </cell>
          <cell r="F289" t="str">
            <v>Providing financial aid during a time of crisis</v>
          </cell>
          <cell r="G289">
            <v>300</v>
          </cell>
          <cell r="H289">
            <v>45268</v>
          </cell>
          <cell r="I289" t="str">
            <v>4. Customer/family fleeing from a violent or abusive relationship</v>
          </cell>
          <cell r="K289" t="str">
            <v>Food vouchers</v>
          </cell>
          <cell r="N289" t="str">
            <v>Crisis Grant</v>
          </cell>
          <cell r="O289">
            <v>45268</v>
          </cell>
          <cell r="P289">
            <v>45330</v>
          </cell>
          <cell r="Q289"/>
        </row>
        <row r="290">
          <cell r="A290" t="str">
            <v>E23-00327W</v>
          </cell>
          <cell r="C290" t="str">
            <v>E23-00327W</v>
          </cell>
          <cell r="D290" t="str">
            <v>BN50 8TQ</v>
          </cell>
          <cell r="F290" t="str">
            <v>Providing financial aid during a time of crisis</v>
          </cell>
          <cell r="G290">
            <v>450</v>
          </cell>
          <cell r="H290">
            <v>45271</v>
          </cell>
          <cell r="I290" t="str">
            <v>3  Customer/family moving from homelessness/supported living into independent living</v>
          </cell>
          <cell r="K290" t="str">
            <v>Travel Costs</v>
          </cell>
          <cell r="L290" t="str">
            <v>Food vouchers</v>
          </cell>
          <cell r="M290" t="str">
            <v>Clothing</v>
          </cell>
          <cell r="N290" t="str">
            <v>Crisis Grant</v>
          </cell>
          <cell r="O290">
            <v>45271</v>
          </cell>
          <cell r="P290">
            <v>45330</v>
          </cell>
          <cell r="Q290"/>
        </row>
        <row r="291">
          <cell r="A291" t="str">
            <v>E23-00328W</v>
          </cell>
          <cell r="C291" t="str">
            <v>E23-00328W</v>
          </cell>
          <cell r="D291" t="str">
            <v>BN50 8TQ</v>
          </cell>
          <cell r="F291" t="str">
            <v>Providing financial aid during a time of crisis</v>
          </cell>
          <cell r="G291">
            <v>350</v>
          </cell>
          <cell r="H291">
            <v>45271</v>
          </cell>
          <cell r="I291" t="str">
            <v>3  Customer/family moving from homelessness/supported living into independent living</v>
          </cell>
          <cell r="K291" t="str">
            <v>Clothing</v>
          </cell>
          <cell r="L291" t="str">
            <v>Travel costs</v>
          </cell>
          <cell r="M291" t="str">
            <v>Food vouchers</v>
          </cell>
          <cell r="N291" t="str">
            <v>Crisis Grant</v>
          </cell>
          <cell r="O291">
            <v>45271</v>
          </cell>
          <cell r="P291">
            <v>45302</v>
          </cell>
          <cell r="Q291"/>
        </row>
        <row r="292">
          <cell r="A292" t="str">
            <v>E23-00330W</v>
          </cell>
          <cell r="C292" t="str">
            <v>E23-00330W</v>
          </cell>
          <cell r="D292" t="str">
            <v>TA6 5QG</v>
          </cell>
          <cell r="F292" t="str">
            <v>Helping to alleviate financial hardship</v>
          </cell>
          <cell r="G292">
            <v>891.97</v>
          </cell>
          <cell r="H292">
            <v>45272</v>
          </cell>
          <cell r="I292" t="str">
            <v>2. Customer receiving medication and/or therapy for a mental health condition or substance addiction</v>
          </cell>
          <cell r="J292" t="str">
            <v>3  Customer/family moving from homelessness/supported living into independent living</v>
          </cell>
          <cell r="K292" t="str">
            <v>Appliances</v>
          </cell>
          <cell r="L292" t="str">
            <v>Voucher for small household items</v>
          </cell>
          <cell r="N292" t="str">
            <v>Hardship Grant</v>
          </cell>
          <cell r="O292">
            <v>45272</v>
          </cell>
          <cell r="P292">
            <v>45307</v>
          </cell>
          <cell r="Q292"/>
        </row>
        <row r="293">
          <cell r="A293" t="str">
            <v>E23-00331W</v>
          </cell>
          <cell r="C293" t="str">
            <v>E23-00331W</v>
          </cell>
          <cell r="D293" t="str">
            <v>GU22 8HE</v>
          </cell>
          <cell r="F293" t="str">
            <v>Helping to alleviate financial hardship</v>
          </cell>
          <cell r="G293">
            <v>1000</v>
          </cell>
          <cell r="H293">
            <v>45272</v>
          </cell>
          <cell r="I293" t="str">
            <v>1. Customer (or family member residing with them) with a diagnosed condition or disability (physical and/or sensory and/or behavioural)</v>
          </cell>
          <cell r="K293" t="str">
            <v>Food vouchers</v>
          </cell>
          <cell r="L293" t="str">
            <v>Utility vouchers</v>
          </cell>
          <cell r="N293" t="str">
            <v>Hardship Grant</v>
          </cell>
          <cell r="O293">
            <v>45272</v>
          </cell>
          <cell r="P293">
            <v>45362</v>
          </cell>
          <cell r="Q293"/>
        </row>
        <row r="294">
          <cell r="A294" t="str">
            <v>E23-00332W</v>
          </cell>
          <cell r="C294" t="str">
            <v>E23-00332W</v>
          </cell>
          <cell r="D294" t="str">
            <v>SP10 5JP</v>
          </cell>
          <cell r="F294" t="str">
            <v>Helping to alleviate financial hardship</v>
          </cell>
          <cell r="G294">
            <v>978</v>
          </cell>
          <cell r="H294">
            <v>45272</v>
          </cell>
          <cell r="I294" t="str">
            <v>1. Customer (or family member residing with them) with a diagnosed condition or disability (physical and/or sensory and/or behavioural)</v>
          </cell>
          <cell r="K294" t="str">
            <v>Appliances</v>
          </cell>
          <cell r="L294" t="str">
            <v>Food vouchers</v>
          </cell>
          <cell r="N294" t="str">
            <v>Hardship Grant</v>
          </cell>
          <cell r="O294">
            <v>45272</v>
          </cell>
          <cell r="P294">
            <v>45334</v>
          </cell>
          <cell r="Q294"/>
        </row>
        <row r="295">
          <cell r="A295" t="str">
            <v>E23-00333W</v>
          </cell>
          <cell r="C295" t="str">
            <v>E23-00333W</v>
          </cell>
          <cell r="D295" t="str">
            <v>TA21 0DH</v>
          </cell>
          <cell r="F295" t="str">
            <v>Helping to alleviate financial hardship</v>
          </cell>
          <cell r="G295">
            <v>911.67</v>
          </cell>
          <cell r="H295">
            <v>45273</v>
          </cell>
          <cell r="I295" t="str">
            <v>7. Customer where there is a child/ren in receipt of means-tested free school meals</v>
          </cell>
          <cell r="K295" t="str">
            <v>Food vouchers</v>
          </cell>
          <cell r="L295" t="str">
            <v xml:space="preserve">Furniture </v>
          </cell>
          <cell r="N295" t="str">
            <v>Hardship Grant</v>
          </cell>
          <cell r="O295">
            <v>45273</v>
          </cell>
          <cell r="P295">
            <v>45334</v>
          </cell>
          <cell r="Q295"/>
        </row>
        <row r="296">
          <cell r="A296" t="str">
            <v>E23-00334W</v>
          </cell>
          <cell r="C296" t="str">
            <v>E23-00334W</v>
          </cell>
          <cell r="D296" t="str">
            <v>CV32 7JP</v>
          </cell>
          <cell r="F296" t="str">
            <v>Helping to alleviate financial hardship</v>
          </cell>
          <cell r="G296">
            <v>1065.6300000000001</v>
          </cell>
          <cell r="H296">
            <v>45273</v>
          </cell>
          <cell r="I296" t="str">
            <v>5. Customer/family having been the victims of a reported crime in their home.</v>
          </cell>
          <cell r="K296" t="str">
            <v xml:space="preserve">Furniture </v>
          </cell>
          <cell r="L296" t="str">
            <v>Voucher for small household items</v>
          </cell>
          <cell r="M296" t="str">
            <v>Food vouchers</v>
          </cell>
          <cell r="N296" t="str">
            <v>Hardship Grant</v>
          </cell>
          <cell r="O296">
            <v>45273</v>
          </cell>
          <cell r="P296">
            <v>45314</v>
          </cell>
          <cell r="Q296"/>
        </row>
        <row r="297">
          <cell r="A297" t="str">
            <v>E23-00335W</v>
          </cell>
          <cell r="C297" t="str">
            <v>E23-00335W</v>
          </cell>
          <cell r="D297" t="str">
            <v>SO15 5BA</v>
          </cell>
          <cell r="F297" t="str">
            <v>Providing financial aid during a time of crisis</v>
          </cell>
          <cell r="G297">
            <v>500</v>
          </cell>
          <cell r="H297">
            <v>45273</v>
          </cell>
          <cell r="I297" t="str">
            <v>4. Customer/family fleeing from a violent or abusive relationship</v>
          </cell>
          <cell r="K297" t="str">
            <v>Food vouchers</v>
          </cell>
          <cell r="L297" t="str">
            <v>Travel costs</v>
          </cell>
          <cell r="N297" t="str">
            <v>Crisis Grant</v>
          </cell>
          <cell r="O297">
            <v>45273</v>
          </cell>
          <cell r="P297">
            <v>45369</v>
          </cell>
          <cell r="Q297"/>
        </row>
        <row r="298">
          <cell r="A298" t="str">
            <v>E23-00336W</v>
          </cell>
          <cell r="C298" t="str">
            <v>E23-00336W</v>
          </cell>
          <cell r="D298" t="str">
            <v>SN1 5EY</v>
          </cell>
          <cell r="F298" t="str">
            <v>Providing aid to the staff of our donor</v>
          </cell>
          <cell r="G298">
            <v>940.96</v>
          </cell>
          <cell r="H298">
            <v>45273</v>
          </cell>
          <cell r="I298" t="str">
            <v>8. Customer is in financial hardship and their household meets one of two criteria</v>
          </cell>
          <cell r="K298" t="str">
            <v>Utility vouchers</v>
          </cell>
          <cell r="N298" t="str">
            <v>Stonewater Employee Support Fund</v>
          </cell>
          <cell r="O298">
            <v>45273</v>
          </cell>
          <cell r="P298">
            <v>45408</v>
          </cell>
          <cell r="Q298"/>
        </row>
        <row r="299">
          <cell r="A299" t="str">
            <v>E23-00337W</v>
          </cell>
          <cell r="C299" t="str">
            <v>E23-00337W</v>
          </cell>
          <cell r="D299" t="str">
            <v>SN2 5HA</v>
          </cell>
          <cell r="F299" t="str">
            <v>Helping to alleviate financial hardship</v>
          </cell>
          <cell r="G299">
            <v>1000</v>
          </cell>
          <cell r="H299">
            <v>45273</v>
          </cell>
          <cell r="I299" t="str">
            <v>1. Customer (or family member residing with them) with a diagnosed condition or disability (physical and/or sensory and/or behavioural)</v>
          </cell>
          <cell r="J299" t="str">
            <v>7. Customer where there is a child/ren in receipt of means-tested free school meals</v>
          </cell>
          <cell r="K299" t="str">
            <v>Food vouchers</v>
          </cell>
          <cell r="L299" t="str">
            <v>Utility vouchers</v>
          </cell>
          <cell r="N299" t="str">
            <v>Hardship Grant</v>
          </cell>
          <cell r="O299">
            <v>45273</v>
          </cell>
          <cell r="P299">
            <v>45307</v>
          </cell>
          <cell r="Q299"/>
        </row>
        <row r="300">
          <cell r="A300" t="str">
            <v>E23-00338W</v>
          </cell>
          <cell r="C300" t="str">
            <v>E23-00338W</v>
          </cell>
          <cell r="D300" t="str">
            <v>LU6 1LY</v>
          </cell>
          <cell r="F300" t="str">
            <v>Helping to alleviate financial hardship</v>
          </cell>
          <cell r="G300">
            <v>800</v>
          </cell>
          <cell r="H300">
            <v>45273</v>
          </cell>
          <cell r="I300" t="str">
            <v>2. Customer receiving medication and/or therapy for a mental health condition or substance addiction</v>
          </cell>
          <cell r="K300" t="str">
            <v>Food vouchers</v>
          </cell>
          <cell r="L300" t="str">
            <v>Utility vouchers</v>
          </cell>
          <cell r="N300" t="str">
            <v>Hardship Grant</v>
          </cell>
          <cell r="O300">
            <v>45273</v>
          </cell>
          <cell r="P300">
            <v>45362</v>
          </cell>
          <cell r="Q300"/>
        </row>
        <row r="301">
          <cell r="A301" t="str">
            <v>E23-00339W</v>
          </cell>
          <cell r="C301" t="str">
            <v>E23-00339W</v>
          </cell>
          <cell r="D301" t="str">
            <v>HX3 0UZ</v>
          </cell>
          <cell r="F301" t="str">
            <v>Helping to alleviate financial hardship</v>
          </cell>
          <cell r="G301">
            <v>532.45000000000005</v>
          </cell>
          <cell r="H301">
            <v>45274</v>
          </cell>
          <cell r="I301" t="str">
            <v>2. Customer receiving medication and/or therapy for a mental health condition or substance addiction</v>
          </cell>
          <cell r="K301" t="str">
            <v>Appliances</v>
          </cell>
          <cell r="L301"/>
          <cell r="N301" t="str">
            <v>Hardship Grant</v>
          </cell>
          <cell r="O301">
            <v>45274</v>
          </cell>
          <cell r="P301">
            <v>45399</v>
          </cell>
          <cell r="Q301"/>
        </row>
        <row r="302">
          <cell r="A302" t="str">
            <v>E23-00340W</v>
          </cell>
          <cell r="C302" t="str">
            <v>E23-00340W</v>
          </cell>
          <cell r="D302" t="str">
            <v>OX14 1GQ</v>
          </cell>
          <cell r="F302" t="str">
            <v>Helping to alleviate financial hardship</v>
          </cell>
          <cell r="G302">
            <v>770.97</v>
          </cell>
          <cell r="H302">
            <v>45274</v>
          </cell>
          <cell r="I302" t="str">
            <v>3  Customer/family moving from homelessness/supported living into independent living</v>
          </cell>
          <cell r="K302" t="str">
            <v>Appliances</v>
          </cell>
          <cell r="N302" t="str">
            <v>Hardship Grant</v>
          </cell>
          <cell r="O302">
            <v>45274</v>
          </cell>
          <cell r="P302">
            <v>45322</v>
          </cell>
          <cell r="Q302"/>
        </row>
        <row r="303">
          <cell r="A303" t="str">
            <v>E23-00342W</v>
          </cell>
          <cell r="C303" t="str">
            <v>E23-00342W</v>
          </cell>
          <cell r="D303" t="str">
            <v>CV10 9RN</v>
          </cell>
          <cell r="F303" t="str">
            <v>Helping to alleviate financial hardship</v>
          </cell>
          <cell r="G303">
            <v>945.57</v>
          </cell>
          <cell r="H303">
            <v>45274</v>
          </cell>
          <cell r="I303" t="str">
            <v>1. Customer (or family member residing with them) with a diagnosed condition or disability (physical and/or sensory and/or behavioural)</v>
          </cell>
          <cell r="K303" t="str">
            <v>Appliances</v>
          </cell>
          <cell r="N303" t="str">
            <v>Hardship Grant</v>
          </cell>
          <cell r="O303">
            <v>45274</v>
          </cell>
          <cell r="P303">
            <v>45314</v>
          </cell>
          <cell r="Q303"/>
        </row>
        <row r="304">
          <cell r="A304" t="str">
            <v>E23-00343W</v>
          </cell>
          <cell r="C304" t="str">
            <v>E23-00343W</v>
          </cell>
          <cell r="D304" t="str">
            <v>SO19 9BL</v>
          </cell>
          <cell r="F304" t="str">
            <v>Helping to alleviate financial hardship</v>
          </cell>
          <cell r="G304">
            <v>895.63</v>
          </cell>
          <cell r="H304">
            <v>45274</v>
          </cell>
          <cell r="I304" t="str">
            <v>1. Customer (or family member residing with them) with a diagnosed condition or disability (physical and/or sensory and/or behavioural)</v>
          </cell>
          <cell r="K304" t="str">
            <v>Appliances</v>
          </cell>
          <cell r="N304" t="str">
            <v>Hardship Grant</v>
          </cell>
          <cell r="O304">
            <v>45274</v>
          </cell>
          <cell r="P304">
            <v>45342</v>
          </cell>
          <cell r="Q304"/>
        </row>
        <row r="305">
          <cell r="A305" t="str">
            <v>E23-00345W</v>
          </cell>
          <cell r="C305" t="str">
            <v>E23-00345W</v>
          </cell>
          <cell r="D305" t="str">
            <v>MK42 9NJ</v>
          </cell>
          <cell r="F305" t="str">
            <v>Helping to alleviate financial hardship</v>
          </cell>
          <cell r="G305">
            <v>746.63</v>
          </cell>
          <cell r="H305">
            <v>45274</v>
          </cell>
          <cell r="I305" t="str">
            <v>3  Customer/family moving from homelessness/supported living into independent living</v>
          </cell>
          <cell r="K305" t="str">
            <v xml:space="preserve">Furniture </v>
          </cell>
          <cell r="N305" t="str">
            <v>Hardship Grant</v>
          </cell>
          <cell r="O305">
            <v>45274</v>
          </cell>
          <cell r="P305">
            <v>45344</v>
          </cell>
          <cell r="Q305"/>
        </row>
        <row r="306">
          <cell r="A306" t="str">
            <v>E23-00346W</v>
          </cell>
          <cell r="C306" t="str">
            <v>E23-00346W</v>
          </cell>
          <cell r="D306" t="str">
            <v>DY2 7JB</v>
          </cell>
          <cell r="F306" t="str">
            <v>Providing financial aid after an impactful incident</v>
          </cell>
          <cell r="G306">
            <v>1699.49</v>
          </cell>
          <cell r="H306">
            <v>45275</v>
          </cell>
          <cell r="I306" t="str">
            <v>2. Customer receiving medication and/or therapy for a mental health condition or substance addiction</v>
          </cell>
          <cell r="K306" t="str">
            <v xml:space="preserve">Furniture </v>
          </cell>
          <cell r="L306" t="str">
            <v>Voucher for small household items</v>
          </cell>
          <cell r="M306" t="str">
            <v>Food vouchers</v>
          </cell>
          <cell r="N306" t="str">
            <v>Critical Incident Grant</v>
          </cell>
          <cell r="O306">
            <v>45275</v>
          </cell>
          <cell r="P306">
            <v>45330</v>
          </cell>
          <cell r="Q306"/>
        </row>
        <row r="307">
          <cell r="A307" t="str">
            <v>E23-00347W</v>
          </cell>
          <cell r="C307" t="str">
            <v>E23-00347W</v>
          </cell>
          <cell r="D307" t="str">
            <v>NN10 9BX</v>
          </cell>
          <cell r="F307" t="str">
            <v>Helping to alleviate financial hardship</v>
          </cell>
          <cell r="G307">
            <v>1001.87</v>
          </cell>
          <cell r="H307">
            <v>45275</v>
          </cell>
          <cell r="I307" t="str">
            <v>1. Customer (or family member residing with them) with a diagnosed condition or disability (physical and/or sensory and/or behavioural)</v>
          </cell>
          <cell r="K307" t="str">
            <v>Utility vouchers</v>
          </cell>
          <cell r="L307" t="str">
            <v>Food vouchers</v>
          </cell>
          <cell r="M307" t="str">
            <v xml:space="preserve">Furniture </v>
          </cell>
          <cell r="N307" t="str">
            <v>Hardship Grant</v>
          </cell>
          <cell r="O307">
            <v>45275</v>
          </cell>
          <cell r="P307">
            <v>45334</v>
          </cell>
          <cell r="Q307"/>
        </row>
        <row r="308">
          <cell r="A308" t="str">
            <v>E23-00348W</v>
          </cell>
          <cell r="C308" t="str">
            <v>E23-00348W</v>
          </cell>
          <cell r="D308" t="str">
            <v>DY8 4HT</v>
          </cell>
          <cell r="F308" t="str">
            <v>Helping to alleviate financial hardship</v>
          </cell>
          <cell r="G308">
            <v>872.85</v>
          </cell>
          <cell r="H308">
            <v>45275</v>
          </cell>
          <cell r="I308" t="str">
            <v>3  Customer/family moving from homelessness/supported living into independent living</v>
          </cell>
          <cell r="K308" t="str">
            <v>Appliances</v>
          </cell>
          <cell r="L308"/>
          <cell r="N308" t="str">
            <v>Hardship Grant</v>
          </cell>
          <cell r="O308">
            <v>45275</v>
          </cell>
          <cell r="P308">
            <v>45314</v>
          </cell>
          <cell r="Q308"/>
        </row>
        <row r="309">
          <cell r="A309" t="str">
            <v>E23-00349W</v>
          </cell>
          <cell r="C309" t="str">
            <v>E23-00349W</v>
          </cell>
          <cell r="D309" t="str">
            <v>BN2 3LB</v>
          </cell>
          <cell r="F309" t="str">
            <v>Helping to alleviate financial hardship</v>
          </cell>
          <cell r="G309">
            <v>693.72</v>
          </cell>
          <cell r="H309">
            <v>45278</v>
          </cell>
          <cell r="I309" t="str">
            <v>3  Customer/family moving from homelessness/supported living into independent living</v>
          </cell>
          <cell r="K309" t="str">
            <v xml:space="preserve">Furniture </v>
          </cell>
          <cell r="L309" t="str">
            <v>Voucher for small household items</v>
          </cell>
          <cell r="M309" t="str">
            <v>Removals</v>
          </cell>
          <cell r="N309" t="str">
            <v>Hardship Grant</v>
          </cell>
          <cell r="O309">
            <v>45278</v>
          </cell>
          <cell r="P309">
            <v>45307</v>
          </cell>
          <cell r="Q309"/>
        </row>
        <row r="310">
          <cell r="A310" t="str">
            <v>E23-00350W</v>
          </cell>
          <cell r="C310" t="str">
            <v>E23-00350W</v>
          </cell>
          <cell r="D310" t="str">
            <v>BN50 8TQ</v>
          </cell>
          <cell r="F310" t="str">
            <v>Helping to alleviate financial hardship</v>
          </cell>
          <cell r="G310">
            <v>985</v>
          </cell>
          <cell r="H310">
            <v>45278</v>
          </cell>
          <cell r="I310" t="str">
            <v>4. Customer/family fleeing from a violent or abusive relationship</v>
          </cell>
          <cell r="K310" t="str">
            <v>Removals</v>
          </cell>
          <cell r="L310" t="str">
            <v>Food vouchers</v>
          </cell>
          <cell r="M310" t="str">
            <v>Clothing</v>
          </cell>
          <cell r="N310" t="str">
            <v>Hardship Grant</v>
          </cell>
          <cell r="O310">
            <v>45278</v>
          </cell>
          <cell r="P310">
            <v>45399</v>
          </cell>
          <cell r="Q310"/>
        </row>
        <row r="311">
          <cell r="A311" t="str">
            <v>E23-00351W</v>
          </cell>
          <cell r="C311" t="str">
            <v>E23-00351W</v>
          </cell>
          <cell r="D311" t="str">
            <v>SP4 8DJ</v>
          </cell>
          <cell r="F311" t="str">
            <v>Providing financial aid after an impactful incident</v>
          </cell>
          <cell r="G311">
            <v>1383.81</v>
          </cell>
          <cell r="H311">
            <v>45278</v>
          </cell>
          <cell r="I311" t="str">
            <v>1. Customer (or family member residing with them) with a diagnosed condition or disability (physical and/or sensory and/or behavioural)</v>
          </cell>
          <cell r="J311" t="str">
            <v>5. Customer/family having been the victims of a reported crime in their home.</v>
          </cell>
          <cell r="K311" t="str">
            <v>Appliances</v>
          </cell>
          <cell r="L311" t="str">
            <v>Voucher for small household items</v>
          </cell>
          <cell r="N311" t="str">
            <v>Critical Incident Grant</v>
          </cell>
          <cell r="O311">
            <v>45278</v>
          </cell>
          <cell r="P311">
            <v>45362</v>
          </cell>
          <cell r="Q311"/>
        </row>
        <row r="312">
          <cell r="A312" t="str">
            <v>E23-00352W</v>
          </cell>
          <cell r="C312" t="str">
            <v>E23-00352W</v>
          </cell>
          <cell r="D312" t="str">
            <v>CV37 7DQ</v>
          </cell>
          <cell r="F312" t="str">
            <v>Helping to alleviate financial hardship</v>
          </cell>
          <cell r="G312">
            <v>941.94</v>
          </cell>
          <cell r="H312">
            <v>45278</v>
          </cell>
          <cell r="I312" t="str">
            <v>1. Customer (or family member residing with them) with a diagnosed condition or disability (physical and/or sensory and/or behavioural)</v>
          </cell>
          <cell r="J312" t="str">
            <v>2. Customer receiving medication and/or therapy for a mental health condition or substance addiction</v>
          </cell>
          <cell r="K312" t="str">
            <v>Appliances</v>
          </cell>
          <cell r="N312" t="str">
            <v>Hardship Grant</v>
          </cell>
          <cell r="O312">
            <v>45278</v>
          </cell>
          <cell r="P312">
            <v>45322</v>
          </cell>
          <cell r="Q312"/>
        </row>
        <row r="313">
          <cell r="A313" t="str">
            <v>E23-00353W</v>
          </cell>
          <cell r="C313" t="str">
            <v>E23-00353W</v>
          </cell>
          <cell r="D313" t="str">
            <v>TA3 7SE</v>
          </cell>
          <cell r="F313" t="str">
            <v>Helping to alleviate financial hardship</v>
          </cell>
          <cell r="G313">
            <v>991.03</v>
          </cell>
          <cell r="H313">
            <v>45279</v>
          </cell>
          <cell r="I313" t="str">
            <v>2. Customer receiving medication and/or therapy for a mental health condition or substance addiction</v>
          </cell>
          <cell r="K313" t="str">
            <v>Food vouchers</v>
          </cell>
          <cell r="L313" t="str">
            <v>Clothing</v>
          </cell>
          <cell r="M313" t="str">
            <v xml:space="preserve">Furniture </v>
          </cell>
          <cell r="N313" t="str">
            <v>Hardship Grant</v>
          </cell>
          <cell r="O313">
            <v>45279</v>
          </cell>
          <cell r="P313">
            <v>45345</v>
          </cell>
          <cell r="Q313"/>
        </row>
        <row r="314">
          <cell r="A314" t="str">
            <v>E23-00354W</v>
          </cell>
          <cell r="C314" t="str">
            <v>E23-00354W</v>
          </cell>
          <cell r="D314" t="str">
            <v>SY3 0NB</v>
          </cell>
          <cell r="F314" t="str">
            <v>Helping to alleviate financial hardship</v>
          </cell>
          <cell r="G314">
            <v>975.59</v>
          </cell>
          <cell r="H314">
            <v>45279</v>
          </cell>
          <cell r="I314" t="str">
            <v>2. Customer receiving medication and/or therapy for a mental health condition or substance addiction</v>
          </cell>
          <cell r="K314" t="str">
            <v xml:space="preserve">Furniture </v>
          </cell>
          <cell r="N314" t="str">
            <v>Hardship Grant</v>
          </cell>
          <cell r="O314">
            <v>45279</v>
          </cell>
          <cell r="P314">
            <v>45302</v>
          </cell>
          <cell r="Q314"/>
        </row>
        <row r="315">
          <cell r="A315" t="str">
            <v>E23-00355W</v>
          </cell>
          <cell r="C315" t="str">
            <v>E23-00355W</v>
          </cell>
          <cell r="D315" t="str">
            <v>BS30 6UZ</v>
          </cell>
          <cell r="F315" t="str">
            <v>Providing financial aid during a time of crisis</v>
          </cell>
          <cell r="G315">
            <v>500</v>
          </cell>
          <cell r="H315">
            <v>45279</v>
          </cell>
          <cell r="I315" t="str">
            <v>4. Customer/family fleeing from a violent or abusive relationship</v>
          </cell>
          <cell r="K315" t="str">
            <v>Food vouchers</v>
          </cell>
          <cell r="L315" t="str">
            <v>Clothing</v>
          </cell>
          <cell r="M315"/>
          <cell r="N315" t="str">
            <v>Crisis Grant</v>
          </cell>
          <cell r="O315">
            <v>45279</v>
          </cell>
          <cell r="P315">
            <v>45345</v>
          </cell>
          <cell r="Q315"/>
        </row>
        <row r="316">
          <cell r="A316" t="str">
            <v>E23-00356W</v>
          </cell>
          <cell r="C316" t="str">
            <v>E23-00356W</v>
          </cell>
          <cell r="D316" t="str">
            <v>SG18 0BP</v>
          </cell>
          <cell r="F316" t="str">
            <v>Providing financial aid during a time of crisis</v>
          </cell>
          <cell r="G316">
            <v>500</v>
          </cell>
          <cell r="H316">
            <v>45279</v>
          </cell>
          <cell r="I316" t="str">
            <v>4. Customer/family fleeing from a violent or abusive relationship</v>
          </cell>
          <cell r="K316" t="str">
            <v>Food vouchers</v>
          </cell>
          <cell r="L316" t="str">
            <v>Clothing</v>
          </cell>
          <cell r="M316" t="str">
            <v>Travel costs</v>
          </cell>
          <cell r="N316" t="str">
            <v>Crisis Grant</v>
          </cell>
          <cell r="O316">
            <v>45279</v>
          </cell>
          <cell r="P316">
            <v>45334</v>
          </cell>
          <cell r="Q316"/>
        </row>
        <row r="317">
          <cell r="A317" t="str">
            <v>E23-00357W</v>
          </cell>
          <cell r="C317" t="str">
            <v>E23-00357W</v>
          </cell>
          <cell r="D317" t="str">
            <v>SG18 0BP</v>
          </cell>
          <cell r="F317" t="str">
            <v>Providing financial aid during a time of crisis</v>
          </cell>
          <cell r="G317">
            <v>500</v>
          </cell>
          <cell r="H317">
            <v>45279</v>
          </cell>
          <cell r="I317" t="str">
            <v>4. Customer/family fleeing from a violent or abusive relationship</v>
          </cell>
          <cell r="K317" t="str">
            <v>Food vouchers</v>
          </cell>
          <cell r="L317" t="str">
            <v>Clothing</v>
          </cell>
          <cell r="M317" t="str">
            <v>Travel costs</v>
          </cell>
          <cell r="N317" t="str">
            <v>Crisis Grant</v>
          </cell>
          <cell r="O317">
            <v>45279</v>
          </cell>
          <cell r="P317">
            <v>45334</v>
          </cell>
          <cell r="Q317"/>
        </row>
        <row r="318">
          <cell r="A318" t="str">
            <v>E23-00360W</v>
          </cell>
          <cell r="C318" t="str">
            <v>E23-00360W</v>
          </cell>
          <cell r="D318" t="str">
            <v>CV11 6AF</v>
          </cell>
          <cell r="F318" t="str">
            <v>Providing financial aid during a time of crisis</v>
          </cell>
          <cell r="G318">
            <v>480</v>
          </cell>
          <cell r="H318">
            <v>45280</v>
          </cell>
          <cell r="I318" t="str">
            <v>5. Customer/family having been the victims of a reported crime in their home.</v>
          </cell>
          <cell r="K318" t="str">
            <v>Food vouchers</v>
          </cell>
          <cell r="N318" t="str">
            <v>Crisis Grant</v>
          </cell>
          <cell r="O318">
            <v>45280</v>
          </cell>
          <cell r="P318">
            <v>45303</v>
          </cell>
          <cell r="Q318"/>
        </row>
        <row r="319">
          <cell r="A319" t="str">
            <v>E23-00361W</v>
          </cell>
          <cell r="C319" t="str">
            <v>E23-00361W</v>
          </cell>
          <cell r="D319" t="str">
            <v>DY10 4TB</v>
          </cell>
          <cell r="F319" t="str">
            <v>Helping to alleviate financial hardship</v>
          </cell>
          <cell r="G319">
            <v>841.13</v>
          </cell>
          <cell r="H319">
            <v>45280</v>
          </cell>
          <cell r="I319" t="str">
            <v>1. Customer (or family member residing with them) with a diagnosed condition or disability (physical and/or sensory and/or behavioural)</v>
          </cell>
          <cell r="K319" t="str">
            <v>Appliances</v>
          </cell>
          <cell r="N319" t="str">
            <v>Hardship Grant</v>
          </cell>
          <cell r="O319">
            <v>45280</v>
          </cell>
          <cell r="P319">
            <v>45330</v>
          </cell>
          <cell r="Q319"/>
        </row>
        <row r="320">
          <cell r="A320" t="str">
            <v>E23-00363W</v>
          </cell>
          <cell r="C320" t="str">
            <v>E23-00363W</v>
          </cell>
          <cell r="D320" t="str">
            <v>BH17 8DB</v>
          </cell>
          <cell r="F320" t="str">
            <v>Helping to alleviate financial hardship</v>
          </cell>
          <cell r="G320">
            <v>960</v>
          </cell>
          <cell r="H320">
            <v>45280</v>
          </cell>
          <cell r="I320" t="str">
            <v>2. Customer receiving medication and/or therapy for a mental health condition or substance addiction</v>
          </cell>
          <cell r="K320" t="str">
            <v>Food vouchers</v>
          </cell>
          <cell r="L320" t="str">
            <v>Utility vouchers</v>
          </cell>
          <cell r="N320" t="str">
            <v>Hardship Grant</v>
          </cell>
          <cell r="O320">
            <v>45280</v>
          </cell>
          <cell r="P320">
            <v>45342</v>
          </cell>
          <cell r="Q320"/>
        </row>
        <row r="321">
          <cell r="A321" t="str">
            <v>E23-00364W</v>
          </cell>
          <cell r="C321" t="str">
            <v>E23-00364W</v>
          </cell>
          <cell r="D321" t="str">
            <v>SO14 0QW</v>
          </cell>
          <cell r="F321" t="str">
            <v>Helping to alleviate financial hardship</v>
          </cell>
          <cell r="G321">
            <v>865.81</v>
          </cell>
          <cell r="H321">
            <v>45280</v>
          </cell>
          <cell r="I321" t="str">
            <v>2. Customer receiving medication and/or therapy for a mental health condition or substance addiction</v>
          </cell>
          <cell r="K321" t="str">
            <v>Appliances</v>
          </cell>
          <cell r="L321" t="str">
            <v>Food vouchers</v>
          </cell>
          <cell r="N321" t="str">
            <v>Hardship Grant</v>
          </cell>
          <cell r="O321">
            <v>45280</v>
          </cell>
          <cell r="P321">
            <v>45345</v>
          </cell>
          <cell r="Q321"/>
        </row>
        <row r="322">
          <cell r="A322" t="str">
            <v>E23-00365W</v>
          </cell>
          <cell r="C322" t="str">
            <v>E23-00365W</v>
          </cell>
          <cell r="D322" t="str">
            <v>SN3 3SA</v>
          </cell>
          <cell r="F322" t="str">
            <v>Helping to alleviate financial hardship</v>
          </cell>
          <cell r="G322">
            <v>828</v>
          </cell>
          <cell r="H322">
            <v>45280</v>
          </cell>
          <cell r="I322" t="str">
            <v>3  Customer/family moving from homelessness/supported living into independent living</v>
          </cell>
          <cell r="K322" t="str">
            <v>Appliances</v>
          </cell>
          <cell r="L322" t="str">
            <v>Food vouchers</v>
          </cell>
          <cell r="N322" t="str">
            <v>Hardship Grant</v>
          </cell>
          <cell r="O322">
            <v>45280</v>
          </cell>
          <cell r="P322">
            <v>45334</v>
          </cell>
          <cell r="Q322"/>
        </row>
        <row r="323">
          <cell r="A323" t="str">
            <v>E23-00369W</v>
          </cell>
          <cell r="C323" t="str">
            <v>E23-00369W</v>
          </cell>
          <cell r="D323" t="str">
            <v>WV14 9JG</v>
          </cell>
          <cell r="F323" t="str">
            <v>Helping to alleviate financial hardship</v>
          </cell>
          <cell r="G323">
            <v>367.95</v>
          </cell>
          <cell r="H323">
            <v>45280</v>
          </cell>
          <cell r="I323" t="str">
            <v>2. Customer receiving medication and/or therapy for a mental health condition or substance addiction</v>
          </cell>
          <cell r="K323" t="str">
            <v>Appliances</v>
          </cell>
          <cell r="N323" t="str">
            <v>Hardship Grant</v>
          </cell>
          <cell r="O323">
            <v>45280</v>
          </cell>
          <cell r="P323">
            <v>45334</v>
          </cell>
          <cell r="Q323"/>
        </row>
        <row r="324">
          <cell r="A324" t="str">
            <v>E23-00370W</v>
          </cell>
          <cell r="C324" t="str">
            <v>E23-00370W</v>
          </cell>
          <cell r="D324" t="str">
            <v>WV14 9JG</v>
          </cell>
          <cell r="F324" t="str">
            <v>Helping to alleviate financial hardship</v>
          </cell>
          <cell r="G324">
            <v>958.61</v>
          </cell>
          <cell r="H324">
            <v>45281</v>
          </cell>
          <cell r="I324" t="str">
            <v>2. Customer receiving medication and/or therapy for a mental health condition or substance addiction</v>
          </cell>
          <cell r="K324" t="str">
            <v xml:space="preserve">Furniture </v>
          </cell>
          <cell r="L324" t="str">
            <v>Utility vouchers</v>
          </cell>
          <cell r="M324" t="str">
            <v>Food vouchers</v>
          </cell>
          <cell r="N324" t="str">
            <v>Hardship Grant</v>
          </cell>
          <cell r="O324">
            <v>45281</v>
          </cell>
          <cell r="P324">
            <v>45362</v>
          </cell>
          <cell r="Q324"/>
        </row>
        <row r="325">
          <cell r="A325" t="str">
            <v>E23-00371W</v>
          </cell>
          <cell r="C325" t="str">
            <v>E23-00371W</v>
          </cell>
          <cell r="D325" t="str">
            <v>SO15 3HP</v>
          </cell>
          <cell r="F325" t="str">
            <v>Helping to alleviate financial hardship</v>
          </cell>
          <cell r="G325">
            <v>947.96</v>
          </cell>
          <cell r="H325">
            <v>45281</v>
          </cell>
          <cell r="I325" t="str">
            <v>1. Customer (or family member residing with them) with a diagnosed condition or disability (physical and/or sensory and/or behavioural)</v>
          </cell>
          <cell r="J325" t="str">
            <v>2. Customer receiving medication and/or therapy for a mental health condition or substance addiction</v>
          </cell>
          <cell r="K325" t="str">
            <v>Appliances</v>
          </cell>
          <cell r="L325" t="str">
            <v>Food vouchers</v>
          </cell>
          <cell r="N325" t="str">
            <v>Hardship Grant</v>
          </cell>
          <cell r="O325">
            <v>45281</v>
          </cell>
          <cell r="P325">
            <v>45334</v>
          </cell>
          <cell r="Q325"/>
        </row>
        <row r="326">
          <cell r="A326" t="str">
            <v>E23-00375W</v>
          </cell>
          <cell r="C326" t="str">
            <v>E23-00375W</v>
          </cell>
          <cell r="D326" t="str">
            <v>BA20 2FW</v>
          </cell>
          <cell r="F326" t="str">
            <v>Helping to alleviate financial hardship</v>
          </cell>
          <cell r="G326">
            <v>1000</v>
          </cell>
          <cell r="H326">
            <v>45281</v>
          </cell>
          <cell r="I326" t="str">
            <v>1. Customer (or family member residing with them) with a diagnosed condition or disability (physical and/or sensory and/or behavioural)</v>
          </cell>
          <cell r="K326" t="str">
            <v>Food vouchers</v>
          </cell>
          <cell r="L326" t="str">
            <v>Utility vouchers</v>
          </cell>
          <cell r="N326" t="str">
            <v>Hardship Grant</v>
          </cell>
          <cell r="O326">
            <v>45281</v>
          </cell>
          <cell r="P326">
            <v>45345</v>
          </cell>
          <cell r="Q32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E2804-C231-8D4C-9D0A-9C1D9C4BC492}">
  <dimension ref="A1:AI324"/>
  <sheetViews>
    <sheetView tabSelected="1" workbookViewId="0">
      <selection activeCell="D1" sqref="D1"/>
    </sheetView>
  </sheetViews>
  <sheetFormatPr baseColWidth="10" defaultRowHeight="16" x14ac:dyDescent="0.2"/>
  <cols>
    <col min="1" max="1" width="26.83203125" bestFit="1" customWidth="1"/>
    <col min="2" max="2" width="24.83203125" bestFit="1" customWidth="1"/>
    <col min="3" max="3" width="47.5" bestFit="1" customWidth="1"/>
    <col min="4" max="4" width="8.5" bestFit="1" customWidth="1"/>
    <col min="5" max="5" width="8.33203125" bestFit="1" customWidth="1"/>
    <col min="6" max="6" width="10.5" bestFit="1" customWidth="1"/>
    <col min="7" max="7" width="17.33203125" bestFit="1" customWidth="1"/>
    <col min="8" max="8" width="30.5" bestFit="1" customWidth="1"/>
    <col min="9" max="9" width="18.83203125" bestFit="1" customWidth="1"/>
    <col min="10" max="10" width="15.1640625" bestFit="1" customWidth="1"/>
    <col min="11" max="11" width="10.6640625" bestFit="1" customWidth="1"/>
    <col min="12" max="12" width="10.33203125" bestFit="1" customWidth="1"/>
    <col min="13" max="13" width="23" bestFit="1" customWidth="1"/>
    <col min="14" max="14" width="34.5" bestFit="1" customWidth="1"/>
    <col min="15" max="16" width="10.5" bestFit="1" customWidth="1"/>
    <col min="17" max="17" width="32.5" bestFit="1" customWidth="1"/>
    <col min="18" max="19" width="10.5" bestFit="1" customWidth="1"/>
    <col min="20" max="20" width="34.83203125" bestFit="1" customWidth="1"/>
    <col min="21" max="21" width="19.6640625" bestFit="1" customWidth="1"/>
    <col min="22" max="22" width="23.5" bestFit="1" customWidth="1"/>
    <col min="23" max="25" width="10.5" bestFit="1" customWidth="1"/>
    <col min="26" max="26" width="24.33203125" bestFit="1" customWidth="1"/>
    <col min="27" max="27" width="119.83203125" bestFit="1" customWidth="1"/>
    <col min="28" max="28" width="24.33203125" bestFit="1" customWidth="1"/>
    <col min="29" max="29" width="106.5" bestFit="1" customWidth="1"/>
    <col min="30" max="30" width="24.33203125" bestFit="1" customWidth="1"/>
    <col min="31" max="31" width="27.6640625" bestFit="1" customWidth="1"/>
    <col min="32" max="32" width="24.33203125" bestFit="1" customWidth="1"/>
    <col min="33" max="33" width="29.83203125" bestFit="1" customWidth="1"/>
    <col min="34" max="34" width="24.33203125" bestFit="1" customWidth="1"/>
    <col min="35" max="35" width="29.83203125" bestFit="1" customWidth="1"/>
  </cols>
  <sheetData>
    <row r="1" spans="1:35" ht="10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</row>
    <row r="2" spans="1:35" x14ac:dyDescent="0.2">
      <c r="A2" s="6" t="str">
        <f>IF([1]source_data!G4="","",IF(AND([1]source_data!C4&lt;&gt;"",[1]tailored_settings!$B$15="Publish"),CONCATENATE([1]tailored_settings!$B$2&amp;[1]source_data!C4),IF(AND([1]source_data!C4&lt;&gt;"",[1]tailored_settings!$B$15="Do not publish"),CONCATENATE([1]tailored_settings!$B$2&amp;TEXT(ROW(A2)-1,"0000")&amp;"_"&amp;TEXT(F2,"yyyy-mm")),CONCATENATE([1]tailored_settings!$B$2&amp;TEXT(ROW(A2)-1,"0000")&amp;"_"&amp;TEXT(F2,"yyyy-mm")))))</f>
        <v>360G-Longleigh-E22-00265W</v>
      </c>
      <c r="B2" s="6" t="str">
        <f>IF([1]source_data!G4="","",IF([1]source_data!E4&lt;&gt;"",[1]source_data!E4,CONCATENATE("Grant to "&amp;G2)))</f>
        <v>Grant to Individual Recipient</v>
      </c>
      <c r="C2" s="6" t="str">
        <f>IF([1]source_data!G4="","",IF([1]source_data!F4="","",[1]source_data!F4))</f>
        <v>Helping to alleviate financial hardship</v>
      </c>
      <c r="D2" s="7">
        <f>IF([1]source_data!G4="","",IF([1]source_data!G4="","",[1]source_data!G4))</f>
        <v>931</v>
      </c>
      <c r="E2" s="6" t="str">
        <f>IF([1]source_data!G4="","",[1]tailored_settings!$B$3)</f>
        <v>GBP</v>
      </c>
      <c r="F2" s="8">
        <f>IF([1]source_data!G4="","",IF([1]source_data!H4="","",[1]source_data!H4))</f>
        <v>45117</v>
      </c>
      <c r="G2" s="6" t="str">
        <f>IF([1]source_data!G4="","",[1]tailored_settings!$B$5)</f>
        <v>Individual Recipient</v>
      </c>
      <c r="H2" s="6" t="str">
        <f>IF([1]source_data!G4="","",IF(AND([1]source_data!A4&lt;&gt;"",[1]tailored_settings!$B$16="Publish"),CONCATENATE([1]tailored_settings!$B$2&amp;[1]source_data!A4),IF(AND([1]source_data!A4&lt;&gt;"",[1]tailored_settings!$B$16="Do not publish"),CONCATENATE([1]tailored_settings!$B$4&amp;TEXT(ROW(A2)-1,"0000")&amp;"_"&amp;TEXT(F2,"yyyy-mm")),CONCATENATE([1]tailored_settings!$B$4&amp;TEXT(ROW(A2)-1,"0000")&amp;"_"&amp;TEXT(F2,"yyyy-mm")))))</f>
        <v>360G-Longleigh-IND-0001_2023-07</v>
      </c>
      <c r="I2" s="6" t="str">
        <f>IF([1]source_data!G4="","",[1]tailored_settings!$B$7)</f>
        <v>Longleigh Foundation</v>
      </c>
      <c r="J2" s="6" t="str">
        <f>IF([1]source_data!G4="","",[1]tailored_settings!$B$6)</f>
        <v>GB-CHC-1169016</v>
      </c>
      <c r="K2" s="6" t="str">
        <f>IF([1]source_data!G4="","",IF([1]source_data!I4="","",VLOOKUP([1]source_data!I4,[1]codelist_mapping!A:C,3,FALSE)))</f>
        <v>GTIR080</v>
      </c>
      <c r="L2" s="6" t="str">
        <f>IF([1]source_data!G4="","",IF([1]source_data!J4="","",VLOOKUP([1]source_data!J4,[1]codelist_mapping!A:C,3,FALSE)))</f>
        <v/>
      </c>
      <c r="M2" s="6" t="str">
        <f>IF([1]source_data!G4="","",IF([1]source_data!K4="","",IF([1]source_data!M4&lt;&gt;"",CONCATENATE(VLOOKUP([1]source_data!K4,[1]codelist_mapping!F:H,3,FALSE)&amp;";"&amp;VLOOKUP([1]source_data!L4,[1]codelist_mapping!F:H,3,FALSE)&amp;";"&amp;VLOOKUP([1]source_data!M4,[1]codelist_mapping!F:H,3,FALSE)),IF([1]source_data!L4&lt;&gt;"",CONCATENATE(VLOOKUP([1]source_data!K4,[1]codelist_mapping!F:H,3,FALSE)&amp;";"&amp;VLOOKUP([1]source_data!L4,[1]codelist_mapping!F:H,3,FALSE)),IF([1]source_data!K4&lt;&gt;"",CONCATENATE(VLOOKUP([1]source_data!K4,[1]codelist_mapping!F:H,3,FALSE)))))))</f>
        <v>GTIP020</v>
      </c>
      <c r="N2" s="9" t="str">
        <f>IF([1]source_data!G4="","",IF([1]source_data!D4="","",VLOOKUP([1]source_data!D4,[1]geo_data!A:I,9,FALSE)))</f>
        <v>Tilehurst</v>
      </c>
      <c r="O2" s="9" t="str">
        <f>IF([1]source_data!G4="","",IF([1]source_data!D4="","",VLOOKUP([1]source_data!D4,[1]geo_data!A:I,8,FALSE)))</f>
        <v>E05013878</v>
      </c>
      <c r="P2" s="9" t="str">
        <f>IF([1]source_data!G4="","",IF(LEFT(O2,3)="E05","WD",IF(LEFT(O2,3)="S13","WD",IF(LEFT(O2,3)="W05","WD",IF(LEFT(O2,3)="W06","UA",IF(LEFT(O2,3)="S12","CA",IF(LEFT(O2,3)="E06","UA",IF(LEFT(O2,3)="E07","NMD",IF(LEFT(O2,3)="E08","MD",IF(LEFT(O2,3)="E09","LONB"))))))))))</f>
        <v>WD</v>
      </c>
      <c r="Q2" s="9" t="str">
        <f>IF([1]source_data!G4="","",IF([1]source_data!D4="","",VLOOKUP([1]source_data!D4,[1]geo_data!A:I,7,FALSE)))</f>
        <v>Reading</v>
      </c>
      <c r="R2" s="9" t="str">
        <f>IF([1]source_data!G4="","",IF([1]source_data!D4="","",VLOOKUP([1]source_data!D4,[1]geo_data!A:I,6,FALSE)))</f>
        <v>E06000038</v>
      </c>
      <c r="S2" s="9" t="str">
        <f>IF([1]source_data!G4="","",IF(LEFT(R2,3)="E05","WD",IF(LEFT(R2,3)="S13","WD",IF(LEFT(R2,3)="W05","WD",IF(LEFT(R2,3)="W06","UA",IF(LEFT(R2,3)="S12","CA",IF(LEFT(R2,3)="E06","UA",IF(LEFT(R2,3)="E07","NMD",IF(LEFT(R2,3)="E08","MD",IF(LEFT(R2,3)="E09","LONB"))))))))))</f>
        <v>UA</v>
      </c>
      <c r="T2" s="6" t="str">
        <f>IF([1]source_data!G4="","",IF([1]source_data!N4="","",[1]source_data!N4))</f>
        <v>Hardship Grant</v>
      </c>
      <c r="U2" s="10">
        <f>IF([1]source_data!G4="","",[1]tailored_settings!$B$8)</f>
        <v>45622</v>
      </c>
      <c r="V2" s="6" t="str">
        <f>IF([1]source_data!G4="","",[1]tailored_settings!$B$9)</f>
        <v>http://www.longleigh.org/</v>
      </c>
      <c r="W2" s="8">
        <f>IF([1]source_data!G4="","",IF([1]source_data!O4="","",[1]source_data!O4))</f>
        <v>45117</v>
      </c>
      <c r="X2" s="8">
        <f>IF([1]source_data!G4="","",IF([1]source_data!P4="","",[1]source_data!P4))</f>
        <v>45145</v>
      </c>
      <c r="Y2" s="6" t="str">
        <f>IF([1]source_data!G4="","",IF([1]source_data!Q4="","",[1]source_data!Q4))</f>
        <v/>
      </c>
      <c r="Z2" s="11" t="str">
        <f>IF([1]source_data!G4="","",IF([1]source_data!I4="","",[1]tailored_settings!$B$10))</f>
        <v>Primary grant reason</v>
      </c>
      <c r="AA2" s="11" t="str">
        <f>IF([1]source_data!G4="","",IF([1]source_data!I4="","",[1]source_data!I4))</f>
        <v>3  Customer/family moving from homelessness/supported living into independent living</v>
      </c>
      <c r="AB2" s="11" t="str">
        <f>IF([1]source_data!G4="","",IF([1]source_data!J4="","",[1]tailored_settings!$B$11))</f>
        <v/>
      </c>
      <c r="AC2" s="11" t="str">
        <f>IF([1]source_data!G4="","",IF([1]source_data!J4="","",[1]source_data!J4))</f>
        <v/>
      </c>
      <c r="AD2" s="11" t="str">
        <f>IF([1]source_data!G4="","",IF([1]source_data!K4="","",[1]tailored_settings!$B$12))</f>
        <v>Grant purpose</v>
      </c>
      <c r="AE2" s="11" t="str">
        <f>IF([1]source_data!G4="","",IF([1]source_data!K4="","",[1]source_data!K4))</f>
        <v>Appliances</v>
      </c>
      <c r="AF2" s="11" t="str">
        <f>IF([1]source_data!G4="","",IF([1]source_data!L4="","",[1]tailored_settings!$B$13))</f>
        <v/>
      </c>
      <c r="AG2" s="11" t="str">
        <f>IF([1]source_data!G4="","",IF([1]source_data!L4="","",[1]source_data!L4))</f>
        <v/>
      </c>
      <c r="AH2" s="11" t="str">
        <f>IF([1]source_data!G4="","",IF([1]source_data!M4="","",[1]tailored_settings!$B$14))</f>
        <v/>
      </c>
      <c r="AI2" s="11" t="str">
        <f>IF([1]source_data!G4="","",IF([1]source_data!M4="","",[1]source_data!M4))</f>
        <v/>
      </c>
    </row>
    <row r="3" spans="1:35" x14ac:dyDescent="0.2">
      <c r="A3" s="6" t="str">
        <f>IF([1]source_data!G5="","",IF(AND([1]source_data!C5&lt;&gt;"",[1]tailored_settings!$B$15="Publish"),CONCATENATE([1]tailored_settings!$B$2&amp;[1]source_data!C5),IF(AND([1]source_data!C5&lt;&gt;"",[1]tailored_settings!$B$15="Do not publish"),CONCATENATE([1]tailored_settings!$B$2&amp;TEXT(ROW(A3)-1,"0000")&amp;"_"&amp;TEXT(F3,"yyyy-mm")),CONCATENATE([1]tailored_settings!$B$2&amp;TEXT(ROW(A3)-1,"0000")&amp;"_"&amp;TEXT(F3,"yyyy-mm")))))</f>
        <v>360G-Longleigh-E22-00268W</v>
      </c>
      <c r="B3" s="6" t="str">
        <f>IF([1]source_data!G5="","",IF([1]source_data!E5&lt;&gt;"",[1]source_data!E5,CONCATENATE("Grant to "&amp;G3)))</f>
        <v>Grant to Individual Recipient</v>
      </c>
      <c r="C3" s="6" t="str">
        <f>IF([1]source_data!G5="","",IF([1]source_data!F5="","",[1]source_data!F5))</f>
        <v>Helping to alleviate financial hardship</v>
      </c>
      <c r="D3" s="7">
        <f>IF([1]source_data!G5="","",IF([1]source_data!G5="","",[1]source_data!G5))</f>
        <v>720</v>
      </c>
      <c r="E3" s="6" t="str">
        <f>IF([1]source_data!G5="","",[1]tailored_settings!$B$3)</f>
        <v>GBP</v>
      </c>
      <c r="F3" s="8">
        <f>IF([1]source_data!G5="","",IF([1]source_data!H5="","",[1]source_data!H5))</f>
        <v>45120</v>
      </c>
      <c r="G3" s="6" t="str">
        <f>IF([1]source_data!G5="","",[1]tailored_settings!$B$5)</f>
        <v>Individual Recipient</v>
      </c>
      <c r="H3" s="6" t="str">
        <f>IF([1]source_data!G5="","",IF(AND([1]source_data!A5&lt;&gt;"",[1]tailored_settings!$B$16="Publish"),CONCATENATE([1]tailored_settings!$B$2&amp;[1]source_data!A5),IF(AND([1]source_data!A5&lt;&gt;"",[1]tailored_settings!$B$16="Do not publish"),CONCATENATE([1]tailored_settings!$B$4&amp;TEXT(ROW(A3)-1,"0000")&amp;"_"&amp;TEXT(F3,"yyyy-mm")),CONCATENATE([1]tailored_settings!$B$4&amp;TEXT(ROW(A3)-1,"0000")&amp;"_"&amp;TEXT(F3,"yyyy-mm")))))</f>
        <v>360G-Longleigh-IND-0002_2023-07</v>
      </c>
      <c r="I3" s="6" t="str">
        <f>IF([1]source_data!G5="","",[1]tailored_settings!$B$7)</f>
        <v>Longleigh Foundation</v>
      </c>
      <c r="J3" s="6" t="str">
        <f>IF([1]source_data!G5="","",[1]tailored_settings!$B$6)</f>
        <v>GB-CHC-1169016</v>
      </c>
      <c r="K3" s="6" t="str">
        <f>IF([1]source_data!G5="","",IF([1]source_data!I5="","",VLOOKUP([1]source_data!I5,[1]codelist_mapping!A:C,3,FALSE)))</f>
        <v>GTIR080</v>
      </c>
      <c r="L3" s="6" t="str">
        <f>IF([1]source_data!G5="","",IF([1]source_data!J5="","",VLOOKUP([1]source_data!J5,[1]codelist_mapping!A:C,3,FALSE)))</f>
        <v/>
      </c>
      <c r="M3" s="6" t="str">
        <f>IF([1]source_data!G5="","",IF([1]source_data!K5="","",IF([1]source_data!M5&lt;&gt;"",CONCATENATE(VLOOKUP([1]source_data!K5,[1]codelist_mapping!F:H,3,FALSE)&amp;";"&amp;VLOOKUP([1]source_data!L5,[1]codelist_mapping!F:H,3,FALSE)&amp;";"&amp;VLOOKUP([1]source_data!M5,[1]codelist_mapping!F:H,3,FALSE)),IF([1]source_data!L5&lt;&gt;"",CONCATENATE(VLOOKUP([1]source_data!K5,[1]codelist_mapping!F:H,3,FALSE)&amp;";"&amp;VLOOKUP([1]source_data!L5,[1]codelist_mapping!F:H,3,FALSE)),IF([1]source_data!K5&lt;&gt;"",CONCATENATE(VLOOKUP([1]source_data!K5,[1]codelist_mapping!F:H,3,FALSE)))))))</f>
        <v>GTIP020</v>
      </c>
      <c r="N3" s="9" t="str">
        <f>IF([1]source_data!G5="","",IF([1]source_data!D5="","",VLOOKUP([1]source_data!D5,[1]geo_data!A:I,9,FALSE)))</f>
        <v>Cauldwell</v>
      </c>
      <c r="O3" s="9" t="str">
        <f>IF([1]source_data!G5="","",IF([1]source_data!D5="","",VLOOKUP([1]source_data!D5,[1]geo_data!A:I,8,FALSE)))</f>
        <v>E05014495</v>
      </c>
      <c r="P3" s="9" t="str">
        <f>IF([1]source_data!G5="","",IF(LEFT(O3,3)="E05","WD",IF(LEFT(O3,3)="S13","WD",IF(LEFT(O3,3)="W05","WD",IF(LEFT(O3,3)="W06","UA",IF(LEFT(O3,3)="S12","CA",IF(LEFT(O3,3)="E06","UA",IF(LEFT(O3,3)="E07","NMD",IF(LEFT(O3,3)="E08","MD",IF(LEFT(O3,3)="E09","LONB"))))))))))</f>
        <v>WD</v>
      </c>
      <c r="Q3" s="9" t="str">
        <f>IF([1]source_data!G5="","",IF([1]source_data!D5="","",VLOOKUP([1]source_data!D5,[1]geo_data!A:I,7,FALSE)))</f>
        <v>Bedford</v>
      </c>
      <c r="R3" s="9" t="str">
        <f>IF([1]source_data!G5="","",IF([1]source_data!D5="","",VLOOKUP([1]source_data!D5,[1]geo_data!A:I,6,FALSE)))</f>
        <v>E06000055</v>
      </c>
      <c r="S3" s="9" t="str">
        <f>IF([1]source_data!G5="","",IF(LEFT(R3,3)="E05","WD",IF(LEFT(R3,3)="S13","WD",IF(LEFT(R3,3)="W05","WD",IF(LEFT(R3,3)="W06","UA",IF(LEFT(R3,3)="S12","CA",IF(LEFT(R3,3)="E06","UA",IF(LEFT(R3,3)="E07","NMD",IF(LEFT(R3,3)="E08","MD",IF(LEFT(R3,3)="E09","LONB"))))))))))</f>
        <v>UA</v>
      </c>
      <c r="T3" s="6" t="str">
        <f>IF([1]source_data!G5="","",IF([1]source_data!N5="","",[1]source_data!N5))</f>
        <v>Hardship Grant</v>
      </c>
      <c r="U3" s="10">
        <f>IF([1]source_data!G5="","",[1]tailored_settings!$B$8)</f>
        <v>45622</v>
      </c>
      <c r="V3" s="6" t="str">
        <f>IF([1]source_data!G5="","",[1]tailored_settings!$B$9)</f>
        <v>http://www.longleigh.org/</v>
      </c>
      <c r="W3" s="8">
        <f>IF([1]source_data!G5="","",IF([1]source_data!O5="","",[1]source_data!O5))</f>
        <v>45120</v>
      </c>
      <c r="X3" s="8">
        <f>IF([1]source_data!G5="","",IF([1]source_data!P5="","",[1]source_data!P5))</f>
        <v>45145</v>
      </c>
      <c r="Y3" s="6" t="str">
        <f>IF([1]source_data!G5="","",IF([1]source_data!Q5="","",[1]source_data!Q5))</f>
        <v/>
      </c>
      <c r="Z3" s="11" t="str">
        <f>IF([1]source_data!G5="","",IF([1]source_data!I5="","",[1]tailored_settings!$B$10))</f>
        <v>Primary grant reason</v>
      </c>
      <c r="AA3" s="11" t="str">
        <f>IF([1]source_data!G5="","",IF([1]source_data!I5="","",[1]source_data!I5))</f>
        <v>3  Customer/family moving from homelessness/supported living into independent living</v>
      </c>
      <c r="AB3" s="11" t="str">
        <f>IF([1]source_data!G5="","",IF([1]source_data!J5="","",[1]tailored_settings!$B$11))</f>
        <v/>
      </c>
      <c r="AC3" s="11" t="str">
        <f>IF([1]source_data!G5="","",IF([1]source_data!J5="","",[1]source_data!J5))</f>
        <v/>
      </c>
      <c r="AD3" s="11" t="str">
        <f>IF([1]source_data!G5="","",IF([1]source_data!K5="","",[1]tailored_settings!$B$12))</f>
        <v>Grant purpose</v>
      </c>
      <c r="AE3" s="11" t="str">
        <f>IF([1]source_data!G5="","",IF([1]source_data!K5="","",[1]source_data!K5))</f>
        <v>Appliances</v>
      </c>
      <c r="AF3" s="11" t="str">
        <f>IF([1]source_data!G5="","",IF([1]source_data!L5="","",[1]tailored_settings!$B$13))</f>
        <v/>
      </c>
      <c r="AG3" s="11" t="str">
        <f>IF([1]source_data!G5="","",IF([1]source_data!L5="","",[1]source_data!L5))</f>
        <v/>
      </c>
      <c r="AH3" s="11" t="str">
        <f>IF([1]source_data!G5="","",IF([1]source_data!M5="","",[1]tailored_settings!$B$14))</f>
        <v/>
      </c>
      <c r="AI3" s="11" t="str">
        <f>IF([1]source_data!G5="","",IF([1]source_data!M5="","",[1]source_data!M5))</f>
        <v/>
      </c>
    </row>
    <row r="4" spans="1:35" x14ac:dyDescent="0.2">
      <c r="A4" s="6" t="str">
        <f>IF([1]source_data!G6="","",IF(AND([1]source_data!C6&lt;&gt;"",[1]tailored_settings!$B$15="Publish"),CONCATENATE([1]tailored_settings!$B$2&amp;[1]source_data!C6),IF(AND([1]source_data!C6&lt;&gt;"",[1]tailored_settings!$B$15="Do not publish"),CONCATENATE([1]tailored_settings!$B$2&amp;TEXT(ROW(A4)-1,"0000")&amp;"_"&amp;TEXT(F4,"yyyy-mm")),CONCATENATE([1]tailored_settings!$B$2&amp;TEXT(ROW(A4)-1,"0000")&amp;"_"&amp;TEXT(F4,"yyyy-mm")))))</f>
        <v>360G-Longleigh-E22-00272W</v>
      </c>
      <c r="B4" s="6" t="str">
        <f>IF([1]source_data!G6="","",IF([1]source_data!E6&lt;&gt;"",[1]source_data!E6,CONCATENATE("Grant to "&amp;G4)))</f>
        <v>Grant to Individual Recipient</v>
      </c>
      <c r="C4" s="6" t="str">
        <f>IF([1]source_data!G6="","",IF([1]source_data!F6="","",[1]source_data!F6))</f>
        <v>Helping to alleviate financial hardship</v>
      </c>
      <c r="D4" s="7">
        <f>IF([1]source_data!G6="","",IF([1]source_data!G6="","",[1]source_data!G6))</f>
        <v>920</v>
      </c>
      <c r="E4" s="6" t="str">
        <f>IF([1]source_data!G6="","",[1]tailored_settings!$B$3)</f>
        <v>GBP</v>
      </c>
      <c r="F4" s="8">
        <f>IF([1]source_data!G6="","",IF([1]source_data!H6="","",[1]source_data!H6))</f>
        <v>45117</v>
      </c>
      <c r="G4" s="6" t="str">
        <f>IF([1]source_data!G6="","",[1]tailored_settings!$B$5)</f>
        <v>Individual Recipient</v>
      </c>
      <c r="H4" s="6" t="str">
        <f>IF([1]source_data!G6="","",IF(AND([1]source_data!A6&lt;&gt;"",[1]tailored_settings!$B$16="Publish"),CONCATENATE([1]tailored_settings!$B$2&amp;[1]source_data!A6),IF(AND([1]source_data!A6&lt;&gt;"",[1]tailored_settings!$B$16="Do not publish"),CONCATENATE([1]tailored_settings!$B$4&amp;TEXT(ROW(A4)-1,"0000")&amp;"_"&amp;TEXT(F4,"yyyy-mm")),CONCATENATE([1]tailored_settings!$B$4&amp;TEXT(ROW(A4)-1,"0000")&amp;"_"&amp;TEXT(F4,"yyyy-mm")))))</f>
        <v>360G-Longleigh-IND-0003_2023-07</v>
      </c>
      <c r="I4" s="6" t="str">
        <f>IF([1]source_data!G6="","",[1]tailored_settings!$B$7)</f>
        <v>Longleigh Foundation</v>
      </c>
      <c r="J4" s="6" t="str">
        <f>IF([1]source_data!G6="","",[1]tailored_settings!$B$6)</f>
        <v>GB-CHC-1169016</v>
      </c>
      <c r="K4" s="6" t="str">
        <f>IF([1]source_data!G6="","",IF([1]source_data!I6="","",VLOOKUP([1]source_data!I6,[1]codelist_mapping!A:C,3,FALSE)))</f>
        <v>GTIR040</v>
      </c>
      <c r="L4" s="6" t="str">
        <f>IF([1]source_data!G6="","",IF([1]source_data!J6="","",VLOOKUP([1]source_data!J6,[1]codelist_mapping!A:C,3,FALSE)))</f>
        <v/>
      </c>
      <c r="M4" s="6" t="str">
        <f>IF([1]source_data!G6="","",IF([1]source_data!K6="","",IF([1]source_data!M6&lt;&gt;"",CONCATENATE(VLOOKUP([1]source_data!K6,[1]codelist_mapping!F:H,3,FALSE)&amp;";"&amp;VLOOKUP([1]source_data!L6,[1]codelist_mapping!F:H,3,FALSE)&amp;";"&amp;VLOOKUP([1]source_data!M6,[1]codelist_mapping!F:H,3,FALSE)),IF([1]source_data!L6&lt;&gt;"",CONCATENATE(VLOOKUP([1]source_data!K6,[1]codelist_mapping!F:H,3,FALSE)&amp;";"&amp;VLOOKUP([1]source_data!L6,[1]codelist_mapping!F:H,3,FALSE)),IF([1]source_data!K6&lt;&gt;"",CONCATENATE(VLOOKUP([1]source_data!K6,[1]codelist_mapping!F:H,3,FALSE)))))))</f>
        <v>GTIP050;GTIP070</v>
      </c>
      <c r="N4" s="9" t="str">
        <f>IF([1]source_data!G6="","",IF([1]source_data!D6="","",VLOOKUP([1]source_data!D6,[1]geo_data!A:I,9,FALSE)))</f>
        <v>South Charnwood</v>
      </c>
      <c r="O4" s="9" t="str">
        <f>IF([1]source_data!G6="","",IF([1]source_data!D6="","",VLOOKUP([1]source_data!D6,[1]geo_data!A:I,8,FALSE)))</f>
        <v>E05014685</v>
      </c>
      <c r="P4" s="9" t="str">
        <f>IF([1]source_data!G6="","",IF(LEFT(O4,3)="E05","WD",IF(LEFT(O4,3)="S13","WD",IF(LEFT(O4,3)="W05","WD",IF(LEFT(O4,3)="W06","UA",IF(LEFT(O4,3)="S12","CA",IF(LEFT(O4,3)="E06","UA",IF(LEFT(O4,3)="E07","NMD",IF(LEFT(O4,3)="E08","MD",IF(LEFT(O4,3)="E09","LONB"))))))))))</f>
        <v>WD</v>
      </c>
      <c r="Q4" s="9" t="str">
        <f>IF([1]source_data!G6="","",IF([1]source_data!D6="","",VLOOKUP([1]source_data!D6,[1]geo_data!A:I,7,FALSE)))</f>
        <v>Charnwood</v>
      </c>
      <c r="R4" s="9" t="str">
        <f>IF([1]source_data!G6="","",IF([1]source_data!D6="","",VLOOKUP([1]source_data!D6,[1]geo_data!A:I,6,FALSE)))</f>
        <v>E07000130</v>
      </c>
      <c r="S4" s="9" t="str">
        <f>IF([1]source_data!G6="","",IF(LEFT(R4,3)="E05","WD",IF(LEFT(R4,3)="S13","WD",IF(LEFT(R4,3)="W05","WD",IF(LEFT(R4,3)="W06","UA",IF(LEFT(R4,3)="S12","CA",IF(LEFT(R4,3)="E06","UA",IF(LEFT(R4,3)="E07","NMD",IF(LEFT(R4,3)="E08","MD",IF(LEFT(R4,3)="E09","LONB"))))))))))</f>
        <v>NMD</v>
      </c>
      <c r="T4" s="6" t="str">
        <f>IF([1]source_data!G6="","",IF([1]source_data!N6="","",[1]source_data!N6))</f>
        <v>Hardship Grant</v>
      </c>
      <c r="U4" s="10">
        <f>IF([1]source_data!G6="","",[1]tailored_settings!$B$8)</f>
        <v>45622</v>
      </c>
      <c r="V4" s="6" t="str">
        <f>IF([1]source_data!G6="","",[1]tailored_settings!$B$9)</f>
        <v>http://www.longleigh.org/</v>
      </c>
      <c r="W4" s="8">
        <f>IF([1]source_data!G6="","",IF([1]source_data!O6="","",[1]source_data!O6))</f>
        <v>45117</v>
      </c>
      <c r="X4" s="8">
        <f>IF([1]source_data!G6="","",IF([1]source_data!P6="","",[1]source_data!P6))</f>
        <v>45362</v>
      </c>
      <c r="Y4" s="6" t="str">
        <f>IF([1]source_data!G6="","",IF([1]source_data!Q6="","",[1]source_data!Q6))</f>
        <v/>
      </c>
      <c r="Z4" s="11" t="str">
        <f>IF([1]source_data!G6="","",IF([1]source_data!I6="","",[1]tailored_settings!$B$10))</f>
        <v>Primary grant reason</v>
      </c>
      <c r="AA4" s="11" t="str">
        <f>IF([1]source_data!G6="","",IF([1]source_data!I6="","",[1]source_data!I6))</f>
        <v>2. Customer receiving medication and/or therapy for a mental health condition or substance addiction</v>
      </c>
      <c r="AB4" s="11" t="str">
        <f>IF([1]source_data!G6="","",IF([1]source_data!J6="","",[1]tailored_settings!$B$11))</f>
        <v/>
      </c>
      <c r="AC4" s="11" t="str">
        <f>IF([1]source_data!G6="","",IF([1]source_data!J6="","",[1]source_data!J6))</f>
        <v/>
      </c>
      <c r="AD4" s="11" t="str">
        <f>IF([1]source_data!G6="","",IF([1]source_data!K6="","",[1]tailored_settings!$B$12))</f>
        <v>Grant purpose</v>
      </c>
      <c r="AE4" s="11" t="str">
        <f>IF([1]source_data!G6="","",IF([1]source_data!K6="","",[1]source_data!K6))</f>
        <v>Utility Vouchers</v>
      </c>
      <c r="AF4" s="11" t="str">
        <f>IF([1]source_data!G6="","",IF([1]source_data!L6="","",[1]tailored_settings!$B$13))</f>
        <v>Grant purpose</v>
      </c>
      <c r="AG4" s="11" t="str">
        <f>IF([1]source_data!G6="","",IF([1]source_data!L6="","",[1]source_data!L6))</f>
        <v>Food Vouchers</v>
      </c>
      <c r="AH4" s="11" t="str">
        <f>IF([1]source_data!G6="","",IF([1]source_data!M6="","",[1]tailored_settings!$B$14))</f>
        <v/>
      </c>
      <c r="AI4" s="11" t="str">
        <f>IF([1]source_data!G6="","",IF([1]source_data!M6="","",[1]source_data!M6))</f>
        <v/>
      </c>
    </row>
    <row r="5" spans="1:35" x14ac:dyDescent="0.2">
      <c r="A5" s="6" t="str">
        <f>IF([1]source_data!G7="","",IF(AND([1]source_data!C7&lt;&gt;"",[1]tailored_settings!$B$15="Publish"),CONCATENATE([1]tailored_settings!$B$2&amp;[1]source_data!C7),IF(AND([1]source_data!C7&lt;&gt;"",[1]tailored_settings!$B$15="Do not publish"),CONCATENATE([1]tailored_settings!$B$2&amp;TEXT(ROW(A5)-1,"0000")&amp;"_"&amp;TEXT(F5,"yyyy-mm")),CONCATENATE([1]tailored_settings!$B$2&amp;TEXT(ROW(A5)-1,"0000")&amp;"_"&amp;TEXT(F5,"yyyy-mm")))))</f>
        <v>360G-Longleigh-E22-00276W</v>
      </c>
      <c r="B5" s="6" t="str">
        <f>IF([1]source_data!G7="","",IF([1]source_data!E7&lt;&gt;"",[1]source_data!E7,CONCATENATE("Grant to "&amp;G5)))</f>
        <v>Grant to Individual Recipient</v>
      </c>
      <c r="C5" s="6" t="str">
        <f>IF([1]source_data!G7="","",IF([1]source_data!F7="","",[1]source_data!F7))</f>
        <v>Helping to alleviate financial hardship</v>
      </c>
      <c r="D5" s="7">
        <f>IF([1]source_data!G7="","",IF([1]source_data!G7="","",[1]source_data!G7))</f>
        <v>673.16</v>
      </c>
      <c r="E5" s="6" t="str">
        <f>IF([1]source_data!G7="","",[1]tailored_settings!$B$3)</f>
        <v>GBP</v>
      </c>
      <c r="F5" s="8">
        <f>IF([1]source_data!G7="","",IF([1]source_data!H7="","",[1]source_data!H7))</f>
        <v>45110</v>
      </c>
      <c r="G5" s="6" t="str">
        <f>IF([1]source_data!G7="","",[1]tailored_settings!$B$5)</f>
        <v>Individual Recipient</v>
      </c>
      <c r="H5" s="6" t="str">
        <f>IF([1]source_data!G7="","",IF(AND([1]source_data!A7&lt;&gt;"",[1]tailored_settings!$B$16="Publish"),CONCATENATE([1]tailored_settings!$B$2&amp;[1]source_data!A7),IF(AND([1]source_data!A7&lt;&gt;"",[1]tailored_settings!$B$16="Do not publish"),CONCATENATE([1]tailored_settings!$B$4&amp;TEXT(ROW(A5)-1,"0000")&amp;"_"&amp;TEXT(F5,"yyyy-mm")),CONCATENATE([1]tailored_settings!$B$4&amp;TEXT(ROW(A5)-1,"0000")&amp;"_"&amp;TEXT(F5,"yyyy-mm")))))</f>
        <v>360G-Longleigh-IND-0004_2023-07</v>
      </c>
      <c r="I5" s="6" t="str">
        <f>IF([1]source_data!G7="","",[1]tailored_settings!$B$7)</f>
        <v>Longleigh Foundation</v>
      </c>
      <c r="J5" s="6" t="str">
        <f>IF([1]source_data!G7="","",[1]tailored_settings!$B$6)</f>
        <v>GB-CHC-1169016</v>
      </c>
      <c r="K5" s="6" t="str">
        <f>IF([1]source_data!G7="","",IF([1]source_data!I7="","",VLOOKUP([1]source_data!I7,[1]codelist_mapping!A:C,3,FALSE)))</f>
        <v>GTIR080</v>
      </c>
      <c r="L5" s="6" t="str">
        <f>IF([1]source_data!G7="","",IF([1]source_data!J7="","",VLOOKUP([1]source_data!J7,[1]codelist_mapping!A:C,3,FALSE)))</f>
        <v/>
      </c>
      <c r="M5" s="6" t="str">
        <f>IF([1]source_data!G7="","",IF([1]source_data!K7="","",IF([1]source_data!M7&lt;&gt;"",CONCATENATE(VLOOKUP([1]source_data!K7,[1]codelist_mapping!F:H,3,FALSE)&amp;";"&amp;VLOOKUP([1]source_data!L7,[1]codelist_mapping!F:H,3,FALSE)&amp;";"&amp;VLOOKUP([1]source_data!M7,[1]codelist_mapping!F:H,3,FALSE)),IF([1]source_data!L7&lt;&gt;"",CONCATENATE(VLOOKUP([1]source_data!K7,[1]codelist_mapping!F:H,3,FALSE)&amp;";"&amp;VLOOKUP([1]source_data!L7,[1]codelist_mapping!F:H,3,FALSE)),IF([1]source_data!K7&lt;&gt;"",CONCATENATE(VLOOKUP([1]source_data!K7,[1]codelist_mapping!F:H,3,FALSE)))))))</f>
        <v>GTIP020</v>
      </c>
      <c r="N5" s="9" t="str">
        <f>IF([1]source_data!G7="","",IF([1]source_data!D7="","",VLOOKUP([1]source_data!D7,[1]geo_data!A:I,9,FALSE)))</f>
        <v>Shefford</v>
      </c>
      <c r="O5" s="9" t="str">
        <f>IF([1]source_data!G7="","",IF([1]source_data!D7="","",VLOOKUP([1]source_data!D7,[1]geo_data!A:I,8,FALSE)))</f>
        <v>E05014421</v>
      </c>
      <c r="P5" s="9" t="str">
        <f>IF([1]source_data!G7="","",IF(LEFT(O5,3)="E05","WD",IF(LEFT(O5,3)="S13","WD",IF(LEFT(O5,3)="W05","WD",IF(LEFT(O5,3)="W06","UA",IF(LEFT(O5,3)="S12","CA",IF(LEFT(O5,3)="E06","UA",IF(LEFT(O5,3)="E07","NMD",IF(LEFT(O5,3)="E08","MD",IF(LEFT(O5,3)="E09","LONB"))))))))))</f>
        <v>WD</v>
      </c>
      <c r="Q5" s="9" t="str">
        <f>IF([1]source_data!G7="","",IF([1]source_data!D7="","",VLOOKUP([1]source_data!D7,[1]geo_data!A:I,7,FALSE)))</f>
        <v>Central Bedfordshire</v>
      </c>
      <c r="R5" s="9" t="str">
        <f>IF([1]source_data!G7="","",IF([1]source_data!D7="","",VLOOKUP([1]source_data!D7,[1]geo_data!A:I,6,FALSE)))</f>
        <v>E06000056</v>
      </c>
      <c r="S5" s="9" t="str">
        <f>IF([1]source_data!G7="","",IF(LEFT(R5,3)="E05","WD",IF(LEFT(R5,3)="S13","WD",IF(LEFT(R5,3)="W05","WD",IF(LEFT(R5,3)="W06","UA",IF(LEFT(R5,3)="S12","CA",IF(LEFT(R5,3)="E06","UA",IF(LEFT(R5,3)="E07","NMD",IF(LEFT(R5,3)="E08","MD",IF(LEFT(R5,3)="E09","LONB"))))))))))</f>
        <v>UA</v>
      </c>
      <c r="T5" s="6" t="str">
        <f>IF([1]source_data!G7="","",IF([1]source_data!N7="","",[1]source_data!N7))</f>
        <v>Hardship Grant</v>
      </c>
      <c r="U5" s="10">
        <f>IF([1]source_data!G7="","",[1]tailored_settings!$B$8)</f>
        <v>45622</v>
      </c>
      <c r="V5" s="6" t="str">
        <f>IF([1]source_data!G7="","",[1]tailored_settings!$B$9)</f>
        <v>http://www.longleigh.org/</v>
      </c>
      <c r="W5" s="8">
        <f>IF([1]source_data!G7="","",IF([1]source_data!O7="","",[1]source_data!O7))</f>
        <v>45110</v>
      </c>
      <c r="X5" s="8">
        <f>IF([1]source_data!G7="","",IF([1]source_data!P7="","",[1]source_data!P7))</f>
        <v>45269</v>
      </c>
      <c r="Y5" s="6" t="str">
        <f>IF([1]source_data!G7="","",IF([1]source_data!Q7="","",[1]source_data!Q7))</f>
        <v/>
      </c>
      <c r="Z5" s="11" t="str">
        <f>IF([1]source_data!G7="","",IF([1]source_data!I7="","",[1]tailored_settings!$B$10))</f>
        <v>Primary grant reason</v>
      </c>
      <c r="AA5" s="11" t="str">
        <f>IF([1]source_data!G7="","",IF([1]source_data!I7="","",[1]source_data!I7))</f>
        <v>3  Customer/family moving from homelessness/supported living into independent living</v>
      </c>
      <c r="AB5" s="11" t="str">
        <f>IF([1]source_data!G7="","",IF([1]source_data!J7="","",[1]tailored_settings!$B$11))</f>
        <v/>
      </c>
      <c r="AC5" s="11" t="str">
        <f>IF([1]source_data!G7="","",IF([1]source_data!J7="","",[1]source_data!J7))</f>
        <v/>
      </c>
      <c r="AD5" s="11" t="str">
        <f>IF([1]source_data!G7="","",IF([1]source_data!K7="","",[1]tailored_settings!$B$12))</f>
        <v>Grant purpose</v>
      </c>
      <c r="AE5" s="11" t="str">
        <f>IF([1]source_data!G7="","",IF([1]source_data!K7="","",[1]source_data!K7))</f>
        <v xml:space="preserve">Furniture </v>
      </c>
      <c r="AF5" s="11" t="str">
        <f>IF([1]source_data!G7="","",IF([1]source_data!L7="","",[1]tailored_settings!$B$13))</f>
        <v/>
      </c>
      <c r="AG5" s="11" t="str">
        <f>IF([1]source_data!G7="","",IF([1]source_data!L7="","",[1]source_data!L7))</f>
        <v/>
      </c>
      <c r="AH5" s="11" t="str">
        <f>IF([1]source_data!G7="","",IF([1]source_data!M7="","",[1]tailored_settings!$B$14))</f>
        <v/>
      </c>
      <c r="AI5" s="11" t="str">
        <f>IF([1]source_data!G7="","",IF([1]source_data!M7="","",[1]source_data!M7))</f>
        <v/>
      </c>
    </row>
    <row r="6" spans="1:35" x14ac:dyDescent="0.2">
      <c r="A6" s="6" t="str">
        <f>IF([1]source_data!G8="","",IF(AND([1]source_data!C8&lt;&gt;"",[1]tailored_settings!$B$15="Publish"),CONCATENATE([1]tailored_settings!$B$2&amp;[1]source_data!C8),IF(AND([1]source_data!C8&lt;&gt;"",[1]tailored_settings!$B$15="Do not publish"),CONCATENATE([1]tailored_settings!$B$2&amp;TEXT(ROW(A6)-1,"0000")&amp;"_"&amp;TEXT(F6,"yyyy-mm")),CONCATENATE([1]tailored_settings!$B$2&amp;TEXT(ROW(A6)-1,"0000")&amp;"_"&amp;TEXT(F6,"yyyy-mm")))))</f>
        <v>360G-Longleigh-E22-00278W</v>
      </c>
      <c r="B6" s="6" t="str">
        <f>IF([1]source_data!G8="","",IF([1]source_data!E8&lt;&gt;"",[1]source_data!E8,CONCATENATE("Grant to "&amp;G6)))</f>
        <v>Grant to Individual Recipient</v>
      </c>
      <c r="C6" s="6" t="str">
        <f>IF([1]source_data!G8="","",IF([1]source_data!F8="","",[1]source_data!F8))</f>
        <v>Helping to alleviate financial hardship</v>
      </c>
      <c r="D6" s="7">
        <f>IF([1]source_data!G8="","",IF([1]source_data!G8="","",[1]source_data!G8))</f>
        <v>1000</v>
      </c>
      <c r="E6" s="6" t="str">
        <f>IF([1]source_data!G8="","",[1]tailored_settings!$B$3)</f>
        <v>GBP</v>
      </c>
      <c r="F6" s="8">
        <f>IF([1]source_data!G8="","",IF([1]source_data!H8="","",[1]source_data!H8))</f>
        <v>45112</v>
      </c>
      <c r="G6" s="6" t="str">
        <f>IF([1]source_data!G8="","",[1]tailored_settings!$B$5)</f>
        <v>Individual Recipient</v>
      </c>
      <c r="H6" s="6" t="str">
        <f>IF([1]source_data!G8="","",IF(AND([1]source_data!A8&lt;&gt;"",[1]tailored_settings!$B$16="Publish"),CONCATENATE([1]tailored_settings!$B$2&amp;[1]source_data!A8),IF(AND([1]source_data!A8&lt;&gt;"",[1]tailored_settings!$B$16="Do not publish"),CONCATENATE([1]tailored_settings!$B$4&amp;TEXT(ROW(A6)-1,"0000")&amp;"_"&amp;TEXT(F6,"yyyy-mm")),CONCATENATE([1]tailored_settings!$B$4&amp;TEXT(ROW(A6)-1,"0000")&amp;"_"&amp;TEXT(F6,"yyyy-mm")))))</f>
        <v>360G-Longleigh-IND-0005_2023-07</v>
      </c>
      <c r="I6" s="6" t="str">
        <f>IF([1]source_data!G8="","",[1]tailored_settings!$B$7)</f>
        <v>Longleigh Foundation</v>
      </c>
      <c r="J6" s="6" t="str">
        <f>IF([1]source_data!G8="","",[1]tailored_settings!$B$6)</f>
        <v>GB-CHC-1169016</v>
      </c>
      <c r="K6" s="6" t="str">
        <f>IF([1]source_data!G8="","",IF([1]source_data!I8="","",VLOOKUP([1]source_data!I8,[1]codelist_mapping!A:C,3,FALSE)))</f>
        <v>GTIR040</v>
      </c>
      <c r="L6" s="6" t="str">
        <f>IF([1]source_data!G8="","",IF([1]source_data!J8="","",VLOOKUP([1]source_data!J8,[1]codelist_mapping!A:C,3,FALSE)))</f>
        <v>GTIR040</v>
      </c>
      <c r="M6" s="6" t="str">
        <f>IF([1]source_data!G8="","",IF([1]source_data!K8="","",IF([1]source_data!M8&lt;&gt;"",CONCATENATE(VLOOKUP([1]source_data!K8,[1]codelist_mapping!F:H,3,FALSE)&amp;";"&amp;VLOOKUP([1]source_data!L8,[1]codelist_mapping!F:H,3,FALSE)&amp;";"&amp;VLOOKUP([1]source_data!M8,[1]codelist_mapping!F:H,3,FALSE)),IF([1]source_data!L8&lt;&gt;"",CONCATENATE(VLOOKUP([1]source_data!K8,[1]codelist_mapping!F:H,3,FALSE)&amp;";"&amp;VLOOKUP([1]source_data!L8,[1]codelist_mapping!F:H,3,FALSE)),IF([1]source_data!K8&lt;&gt;"",CONCATENATE(VLOOKUP([1]source_data!K8,[1]codelist_mapping!F:H,3,FALSE)))))))</f>
        <v>GTIP060;GTIP100;GTIP050</v>
      </c>
      <c r="N6" s="9" t="str">
        <f>IF([1]source_data!G8="","",IF([1]source_data!D8="","",VLOOKUP([1]source_data!D8,[1]geo_data!A:I,9,FALSE)))</f>
        <v>Weddington</v>
      </c>
      <c r="O6" s="9" t="str">
        <f>IF([1]source_data!G8="","",IF([1]source_data!D8="","",VLOOKUP([1]source_data!D8,[1]geo_data!A:I,8,FALSE)))</f>
        <v>E05007488</v>
      </c>
      <c r="P6" s="9" t="str">
        <f>IF([1]source_data!G8="","",IF(LEFT(O6,3)="E05","WD",IF(LEFT(O6,3)="S13","WD",IF(LEFT(O6,3)="W05","WD",IF(LEFT(O6,3)="W06","UA",IF(LEFT(O6,3)="S12","CA",IF(LEFT(O6,3)="E06","UA",IF(LEFT(O6,3)="E07","NMD",IF(LEFT(O6,3)="E08","MD",IF(LEFT(O6,3)="E09","LONB"))))))))))</f>
        <v>WD</v>
      </c>
      <c r="Q6" s="9" t="str">
        <f>IF([1]source_data!G8="","",IF([1]source_data!D8="","",VLOOKUP([1]source_data!D8,[1]geo_data!A:I,7,FALSE)))</f>
        <v>Nuneaton and Bedworth</v>
      </c>
      <c r="R6" s="9" t="str">
        <f>IF([1]source_data!G8="","",IF([1]source_data!D8="","",VLOOKUP([1]source_data!D8,[1]geo_data!A:I,6,FALSE)))</f>
        <v>E07000219</v>
      </c>
      <c r="S6" s="9" t="str">
        <f>IF([1]source_data!G8="","",IF(LEFT(R6,3)="E05","WD",IF(LEFT(R6,3)="S13","WD",IF(LEFT(R6,3)="W05","WD",IF(LEFT(R6,3)="W06","UA",IF(LEFT(R6,3)="S12","CA",IF(LEFT(R6,3)="E06","UA",IF(LEFT(R6,3)="E07","NMD",IF(LEFT(R6,3)="E08","MD",IF(LEFT(R6,3)="E09","LONB"))))))))))</f>
        <v>NMD</v>
      </c>
      <c r="T6" s="6" t="str">
        <f>IF([1]source_data!G8="","",IF([1]source_data!N8="","",[1]source_data!N8))</f>
        <v>Hardship Grant</v>
      </c>
      <c r="U6" s="10">
        <f>IF([1]source_data!G8="","",[1]tailored_settings!$B$8)</f>
        <v>45622</v>
      </c>
      <c r="V6" s="6" t="str">
        <f>IF([1]source_data!G8="","",[1]tailored_settings!$B$9)</f>
        <v>http://www.longleigh.org/</v>
      </c>
      <c r="W6" s="8">
        <f>IF([1]source_data!G8="","",IF([1]source_data!O8="","",[1]source_data!O8))</f>
        <v>45112</v>
      </c>
      <c r="X6" s="8">
        <f>IF([1]source_data!G8="","",IF([1]source_data!P8="","",[1]source_data!P8))</f>
        <v>45282</v>
      </c>
      <c r="Y6" s="6" t="str">
        <f>IF([1]source_data!G8="","",IF([1]source_data!Q8="","",[1]source_data!Q8))</f>
        <v/>
      </c>
      <c r="Z6" s="11" t="str">
        <f>IF([1]source_data!G8="","",IF([1]source_data!I8="","",[1]tailored_settings!$B$10))</f>
        <v>Primary grant reason</v>
      </c>
      <c r="AA6" s="11" t="str">
        <f>IF([1]source_data!G8="","",IF([1]source_data!I8="","",[1]source_data!I8))</f>
        <v>2. Customer receiving medication and/or therapy for a mental health condition or substance addiction</v>
      </c>
      <c r="AB6" s="11" t="str">
        <f>IF([1]source_data!G8="","",IF([1]source_data!J8="","",[1]tailored_settings!$B$11))</f>
        <v>Secondary grant reason</v>
      </c>
      <c r="AC6" s="11" t="str">
        <f>IF([1]source_data!G8="","",IF([1]source_data!J8="","",[1]source_data!J8))</f>
        <v>6a. Customer/family under the care of Social Services (Adult or Children’s) - MH</v>
      </c>
      <c r="AD6" s="11" t="str">
        <f>IF([1]source_data!G8="","",IF([1]source_data!K8="","",[1]tailored_settings!$B$12))</f>
        <v>Grant purpose</v>
      </c>
      <c r="AE6" s="11" t="str">
        <f>IF([1]source_data!G8="","",IF([1]source_data!K8="","",[1]source_data!K8))</f>
        <v>Voucher for small household items</v>
      </c>
      <c r="AF6" s="11" t="str">
        <f>IF([1]source_data!G8="","",IF([1]source_data!L8="","",[1]tailored_settings!$B$13))</f>
        <v>Grant purpose</v>
      </c>
      <c r="AG6" s="11" t="str">
        <f>IF([1]source_data!G8="","",IF([1]source_data!L8="","",[1]source_data!L8))</f>
        <v>Travel costs</v>
      </c>
      <c r="AH6" s="11" t="str">
        <f>IF([1]source_data!G8="","",IF([1]source_data!M8="","",[1]tailored_settings!$B$14))</f>
        <v>Grant purpose</v>
      </c>
      <c r="AI6" s="11" t="str">
        <f>IF([1]source_data!G8="","",IF([1]source_data!M8="","",[1]source_data!M8))</f>
        <v>Utility Vouchers</v>
      </c>
    </row>
    <row r="7" spans="1:35" x14ac:dyDescent="0.2">
      <c r="A7" s="6" t="str">
        <f>IF([1]source_data!G9="","",IF(AND([1]source_data!C9&lt;&gt;"",[1]tailored_settings!$B$15="Publish"),CONCATENATE([1]tailored_settings!$B$2&amp;[1]source_data!C9),IF(AND([1]source_data!C9&lt;&gt;"",[1]tailored_settings!$B$15="Do not publish"),CONCATENATE([1]tailored_settings!$B$2&amp;TEXT(ROW(A7)-1,"0000")&amp;"_"&amp;TEXT(F7,"yyyy-mm")),CONCATENATE([1]tailored_settings!$B$2&amp;TEXT(ROW(A7)-1,"0000")&amp;"_"&amp;TEXT(F7,"yyyy-mm")))))</f>
        <v>360G-Longleigh-E23-00003W</v>
      </c>
      <c r="B7" s="6" t="str">
        <f>IF([1]source_data!G9="","",IF([1]source_data!E9&lt;&gt;"",[1]source_data!E9,CONCATENATE("Grant to "&amp;G7)))</f>
        <v>Grant to Individual Recipient</v>
      </c>
      <c r="C7" s="6" t="str">
        <f>IF([1]source_data!G9="","",IF([1]source_data!F9="","",[1]source_data!F9))</f>
        <v>Helping to alleviate financial hardship</v>
      </c>
      <c r="D7" s="7">
        <f>IF([1]source_data!G9="","",IF([1]source_data!G9="","",[1]source_data!G9))</f>
        <v>1039</v>
      </c>
      <c r="E7" s="6" t="str">
        <f>IF([1]source_data!G9="","",[1]tailored_settings!$B$3)</f>
        <v>GBP</v>
      </c>
      <c r="F7" s="8">
        <f>IF([1]source_data!G9="","",IF([1]source_data!H9="","",[1]source_data!H9))</f>
        <v>45117</v>
      </c>
      <c r="G7" s="6" t="str">
        <f>IF([1]source_data!G9="","",[1]tailored_settings!$B$5)</f>
        <v>Individual Recipient</v>
      </c>
      <c r="H7" s="6" t="str">
        <f>IF([1]source_data!G9="","",IF(AND([1]source_data!A9&lt;&gt;"",[1]tailored_settings!$B$16="Publish"),CONCATENATE([1]tailored_settings!$B$2&amp;[1]source_data!A9),IF(AND([1]source_data!A9&lt;&gt;"",[1]tailored_settings!$B$16="Do not publish"),CONCATENATE([1]tailored_settings!$B$4&amp;TEXT(ROW(A7)-1,"0000")&amp;"_"&amp;TEXT(F7,"yyyy-mm")),CONCATENATE([1]tailored_settings!$B$4&amp;TEXT(ROW(A7)-1,"0000")&amp;"_"&amp;TEXT(F7,"yyyy-mm")))))</f>
        <v>360G-Longleigh-IND-0006_2023-07</v>
      </c>
      <c r="I7" s="6" t="str">
        <f>IF([1]source_data!G9="","",[1]tailored_settings!$B$7)</f>
        <v>Longleigh Foundation</v>
      </c>
      <c r="J7" s="6" t="str">
        <f>IF([1]source_data!G9="","",[1]tailored_settings!$B$6)</f>
        <v>GB-CHC-1169016</v>
      </c>
      <c r="K7" s="6" t="str">
        <f>IF([1]source_data!G9="","",IF([1]source_data!I9="","",VLOOKUP([1]source_data!I9,[1]codelist_mapping!A:C,3,FALSE)))</f>
        <v>GTIR040</v>
      </c>
      <c r="L7" s="6" t="str">
        <f>IF([1]source_data!G9="","",IF([1]source_data!J9="","",VLOOKUP([1]source_data!J9,[1]codelist_mapping!A:C,3,FALSE)))</f>
        <v/>
      </c>
      <c r="M7" s="6" t="str">
        <f>IF([1]source_data!G9="","",IF([1]source_data!K9="","",IF([1]source_data!M9&lt;&gt;"",CONCATENATE(VLOOKUP([1]source_data!K9,[1]codelist_mapping!F:H,3,FALSE)&amp;";"&amp;VLOOKUP([1]source_data!L9,[1]codelist_mapping!F:H,3,FALSE)&amp;";"&amp;VLOOKUP([1]source_data!M9,[1]codelist_mapping!F:H,3,FALSE)),IF([1]source_data!L9&lt;&gt;"",CONCATENATE(VLOOKUP([1]source_data!K9,[1]codelist_mapping!F:H,3,FALSE)&amp;";"&amp;VLOOKUP([1]source_data!L9,[1]codelist_mapping!F:H,3,FALSE)),IF([1]source_data!K9&lt;&gt;"",CONCATENATE(VLOOKUP([1]source_data!K9,[1]codelist_mapping!F:H,3,FALSE)))))))</f>
        <v>GTIP070;GTIP050;GTIP020</v>
      </c>
      <c r="N7" s="9" t="str">
        <f>IF([1]source_data!G9="","",IF([1]source_data!D9="","",VLOOKUP([1]source_data!D9,[1]geo_data!A:I,9,FALSE)))</f>
        <v>Leighton-Linslade West</v>
      </c>
      <c r="O7" s="9" t="str">
        <f>IF([1]source_data!G9="","",IF([1]source_data!D9="","",VLOOKUP([1]source_data!D9,[1]geo_data!A:I,8,FALSE)))</f>
        <v>E05014416</v>
      </c>
      <c r="P7" s="9" t="str">
        <f>IF([1]source_data!G9="","",IF(LEFT(O7,3)="E05","WD",IF(LEFT(O7,3)="S13","WD",IF(LEFT(O7,3)="W05","WD",IF(LEFT(O7,3)="W06","UA",IF(LEFT(O7,3)="S12","CA",IF(LEFT(O7,3)="E06","UA",IF(LEFT(O7,3)="E07","NMD",IF(LEFT(O7,3)="E08","MD",IF(LEFT(O7,3)="E09","LONB"))))))))))</f>
        <v>WD</v>
      </c>
      <c r="Q7" s="9" t="str">
        <f>IF([1]source_data!G9="","",IF([1]source_data!D9="","",VLOOKUP([1]source_data!D9,[1]geo_data!A:I,7,FALSE)))</f>
        <v>Central Bedfordshire</v>
      </c>
      <c r="R7" s="9" t="str">
        <f>IF([1]source_data!G9="","",IF([1]source_data!D9="","",VLOOKUP([1]source_data!D9,[1]geo_data!A:I,6,FALSE)))</f>
        <v>E06000056</v>
      </c>
      <c r="S7" s="9" t="str">
        <f>IF([1]source_data!G9="","",IF(LEFT(R7,3)="E05","WD",IF(LEFT(R7,3)="S13","WD",IF(LEFT(R7,3)="W05","WD",IF(LEFT(R7,3)="W06","UA",IF(LEFT(R7,3)="S12","CA",IF(LEFT(R7,3)="E06","UA",IF(LEFT(R7,3)="E07","NMD",IF(LEFT(R7,3)="E08","MD",IF(LEFT(R7,3)="E09","LONB"))))))))))</f>
        <v>UA</v>
      </c>
      <c r="T7" s="6" t="str">
        <f>IF([1]source_data!G9="","",IF([1]source_data!N9="","",[1]source_data!N9))</f>
        <v>Hardship Grant</v>
      </c>
      <c r="U7" s="10">
        <f>IF([1]source_data!G9="","",[1]tailored_settings!$B$8)</f>
        <v>45622</v>
      </c>
      <c r="V7" s="6" t="str">
        <f>IF([1]source_data!G9="","",[1]tailored_settings!$B$9)</f>
        <v>http://www.longleigh.org/</v>
      </c>
      <c r="W7" s="8">
        <f>IF([1]source_data!G9="","",IF([1]source_data!O9="","",[1]source_data!O9))</f>
        <v>45117</v>
      </c>
      <c r="X7" s="8">
        <f>IF([1]source_data!G9="","",IF([1]source_data!P9="","",[1]source_data!P9))</f>
        <v>45268</v>
      </c>
      <c r="Y7" s="6" t="str">
        <f>IF([1]source_data!G9="","",IF([1]source_data!Q9="","",[1]source_data!Q9))</f>
        <v/>
      </c>
      <c r="Z7" s="11" t="str">
        <f>IF([1]source_data!G9="","",IF([1]source_data!I9="","",[1]tailored_settings!$B$10))</f>
        <v>Primary grant reason</v>
      </c>
      <c r="AA7" s="11" t="str">
        <f>IF([1]source_data!G9="","",IF([1]source_data!I9="","",[1]source_data!I9))</f>
        <v>2. Customer receiving medication and/or therapy for a mental health condition or substance addiction</v>
      </c>
      <c r="AB7" s="11" t="str">
        <f>IF([1]source_data!G9="","",IF([1]source_data!J9="","",[1]tailored_settings!$B$11))</f>
        <v/>
      </c>
      <c r="AC7" s="11" t="str">
        <f>IF([1]source_data!G9="","",IF([1]source_data!J9="","",[1]source_data!J9))</f>
        <v/>
      </c>
      <c r="AD7" s="11" t="str">
        <f>IF([1]source_data!G9="","",IF([1]source_data!K9="","",[1]tailored_settings!$B$12))</f>
        <v>Grant purpose</v>
      </c>
      <c r="AE7" s="11" t="str">
        <f>IF([1]source_data!G9="","",IF([1]source_data!K9="","",[1]source_data!K9))</f>
        <v>Food Vouchers</v>
      </c>
      <c r="AF7" s="11" t="str">
        <f>IF([1]source_data!G9="","",IF([1]source_data!L9="","",[1]tailored_settings!$B$13))</f>
        <v>Grant purpose</v>
      </c>
      <c r="AG7" s="11" t="str">
        <f>IF([1]source_data!G9="","",IF([1]source_data!L9="","",[1]source_data!L9))</f>
        <v>Utility Vouchers</v>
      </c>
      <c r="AH7" s="11" t="str">
        <f>IF([1]source_data!G9="","",IF([1]source_data!M9="","",[1]tailored_settings!$B$14))</f>
        <v>Grant purpose</v>
      </c>
      <c r="AI7" s="11" t="str">
        <f>IF([1]source_data!G9="","",IF([1]source_data!M9="","",[1]source_data!M9))</f>
        <v>Appliances</v>
      </c>
    </row>
    <row r="8" spans="1:35" x14ac:dyDescent="0.2">
      <c r="A8" s="6" t="str">
        <f>IF([1]source_data!G10="","",IF(AND([1]source_data!C10&lt;&gt;"",[1]tailored_settings!$B$15="Publish"),CONCATENATE([1]tailored_settings!$B$2&amp;[1]source_data!C10),IF(AND([1]source_data!C10&lt;&gt;"",[1]tailored_settings!$B$15="Do not publish"),CONCATENATE([1]tailored_settings!$B$2&amp;TEXT(ROW(A8)-1,"0000")&amp;"_"&amp;TEXT(F8,"yyyy-mm")),CONCATENATE([1]tailored_settings!$B$2&amp;TEXT(ROW(A8)-1,"0000")&amp;"_"&amp;TEXT(F8,"yyyy-mm")))))</f>
        <v>360G-Longleigh-E23-00004W</v>
      </c>
      <c r="B8" s="6" t="str">
        <f>IF([1]source_data!G10="","",IF([1]source_data!E10&lt;&gt;"",[1]source_data!E10,CONCATENATE("Grant to "&amp;G8)))</f>
        <v>Grant to Individual Recipient</v>
      </c>
      <c r="C8" s="6" t="str">
        <f>IF([1]source_data!G10="","",IF([1]source_data!F10="","",[1]source_data!F10))</f>
        <v>Helping to alleviate financial hardship</v>
      </c>
      <c r="D8" s="7">
        <f>IF([1]source_data!G10="","",IF([1]source_data!G10="","",[1]source_data!G10))</f>
        <v>875.11</v>
      </c>
      <c r="E8" s="6" t="str">
        <f>IF([1]source_data!G10="","",[1]tailored_settings!$B$3)</f>
        <v>GBP</v>
      </c>
      <c r="F8" s="8">
        <f>IF([1]source_data!G10="","",IF([1]source_data!H10="","",[1]source_data!H10))</f>
        <v>45121</v>
      </c>
      <c r="G8" s="6" t="str">
        <f>IF([1]source_data!G10="","",[1]tailored_settings!$B$5)</f>
        <v>Individual Recipient</v>
      </c>
      <c r="H8" s="6" t="str">
        <f>IF([1]source_data!G10="","",IF(AND([1]source_data!A10&lt;&gt;"",[1]tailored_settings!$B$16="Publish"),CONCATENATE([1]tailored_settings!$B$2&amp;[1]source_data!A10),IF(AND([1]source_data!A10&lt;&gt;"",[1]tailored_settings!$B$16="Do not publish"),CONCATENATE([1]tailored_settings!$B$4&amp;TEXT(ROW(A8)-1,"0000")&amp;"_"&amp;TEXT(F8,"yyyy-mm")),CONCATENATE([1]tailored_settings!$B$4&amp;TEXT(ROW(A8)-1,"0000")&amp;"_"&amp;TEXT(F8,"yyyy-mm")))))</f>
        <v>360G-Longleigh-IND-0007_2023-07</v>
      </c>
      <c r="I8" s="6" t="str">
        <f>IF([1]source_data!G10="","",[1]tailored_settings!$B$7)</f>
        <v>Longleigh Foundation</v>
      </c>
      <c r="J8" s="6" t="str">
        <f>IF([1]source_data!G10="","",[1]tailored_settings!$B$6)</f>
        <v>GB-CHC-1169016</v>
      </c>
      <c r="K8" s="6" t="str">
        <f>IF([1]source_data!G10="","",IF([1]source_data!I10="","",VLOOKUP([1]source_data!I10,[1]codelist_mapping!A:C,3,FALSE)))</f>
        <v>GTIR040</v>
      </c>
      <c r="L8" s="6" t="str">
        <f>IF([1]source_data!G10="","",IF([1]source_data!J10="","",VLOOKUP([1]source_data!J10,[1]codelist_mapping!A:C,3,FALSE)))</f>
        <v/>
      </c>
      <c r="M8" s="6" t="str">
        <f>IF([1]source_data!G10="","",IF([1]source_data!K10="","",IF([1]source_data!M10&lt;&gt;"",CONCATENATE(VLOOKUP([1]source_data!K10,[1]codelist_mapping!F:H,3,FALSE)&amp;";"&amp;VLOOKUP([1]source_data!L10,[1]codelist_mapping!F:H,3,FALSE)&amp;";"&amp;VLOOKUP([1]source_data!M10,[1]codelist_mapping!F:H,3,FALSE)),IF([1]source_data!L10&lt;&gt;"",CONCATENATE(VLOOKUP([1]source_data!K10,[1]codelist_mapping!F:H,3,FALSE)&amp;";"&amp;VLOOKUP([1]source_data!L10,[1]codelist_mapping!F:H,3,FALSE)),IF([1]source_data!K10&lt;&gt;"",CONCATENATE(VLOOKUP([1]source_data!K10,[1]codelist_mapping!F:H,3,FALSE)))))))</f>
        <v>GTIP020;GTIP060</v>
      </c>
      <c r="N8" s="9" t="str">
        <f>IF([1]source_data!G10="","",IF([1]source_data!D10="","",VLOOKUP([1]source_data!D10,[1]geo_data!A:I,9,FALSE)))</f>
        <v>Fovant &amp; Chalke Valley</v>
      </c>
      <c r="O8" s="9" t="str">
        <f>IF([1]source_data!G10="","",IF([1]source_data!D10="","",VLOOKUP([1]source_data!D10,[1]geo_data!A:I,8,FALSE)))</f>
        <v>E05013435</v>
      </c>
      <c r="P8" s="9" t="str">
        <f>IF([1]source_data!G10="","",IF(LEFT(O8,3)="E05","WD",IF(LEFT(O8,3)="S13","WD",IF(LEFT(O8,3)="W05","WD",IF(LEFT(O8,3)="W06","UA",IF(LEFT(O8,3)="S12","CA",IF(LEFT(O8,3)="E06","UA",IF(LEFT(O8,3)="E07","NMD",IF(LEFT(O8,3)="E08","MD",IF(LEFT(O8,3)="E09","LONB"))))))))))</f>
        <v>WD</v>
      </c>
      <c r="Q8" s="9" t="str">
        <f>IF([1]source_data!G10="","",IF([1]source_data!D10="","",VLOOKUP([1]source_data!D10,[1]geo_data!A:I,7,FALSE)))</f>
        <v>Wiltshire</v>
      </c>
      <c r="R8" s="9" t="str">
        <f>IF([1]source_data!G10="","",IF([1]source_data!D10="","",VLOOKUP([1]source_data!D10,[1]geo_data!A:I,6,FALSE)))</f>
        <v>E06000054</v>
      </c>
      <c r="S8" s="9" t="str">
        <f>IF([1]source_data!G10="","",IF(LEFT(R8,3)="E05","WD",IF(LEFT(R8,3)="S13","WD",IF(LEFT(R8,3)="W05","WD",IF(LEFT(R8,3)="W06","UA",IF(LEFT(R8,3)="S12","CA",IF(LEFT(R8,3)="E06","UA",IF(LEFT(R8,3)="E07","NMD",IF(LEFT(R8,3)="E08","MD",IF(LEFT(R8,3)="E09","LONB"))))))))))</f>
        <v>UA</v>
      </c>
      <c r="T8" s="6" t="str">
        <f>IF([1]source_data!G10="","",IF([1]source_data!N10="","",[1]source_data!N10))</f>
        <v>Hardship Grant</v>
      </c>
      <c r="U8" s="10">
        <f>IF([1]source_data!G10="","",[1]tailored_settings!$B$8)</f>
        <v>45622</v>
      </c>
      <c r="V8" s="6" t="str">
        <f>IF([1]source_data!G10="","",[1]tailored_settings!$B$9)</f>
        <v>http://www.longleigh.org/</v>
      </c>
      <c r="W8" s="8">
        <f>IF([1]source_data!G10="","",IF([1]source_data!O10="","",[1]source_data!O10))</f>
        <v>45121</v>
      </c>
      <c r="X8" s="8">
        <f>IF([1]source_data!G10="","",IF([1]source_data!P10="","",[1]source_data!P10))</f>
        <v>45145</v>
      </c>
      <c r="Y8" s="6" t="str">
        <f>IF([1]source_data!G10="","",IF([1]source_data!Q10="","",[1]source_data!Q10))</f>
        <v/>
      </c>
      <c r="Z8" s="11" t="str">
        <f>IF([1]source_data!G10="","",IF([1]source_data!I10="","",[1]tailored_settings!$B$10))</f>
        <v>Primary grant reason</v>
      </c>
      <c r="AA8" s="11" t="str">
        <f>IF([1]source_data!G10="","",IF([1]source_data!I10="","",[1]source_data!I10))</f>
        <v>2. Customer receiving medication and/or therapy for a mental health condition or substance addiction</v>
      </c>
      <c r="AB8" s="11" t="str">
        <f>IF([1]source_data!G10="","",IF([1]source_data!J10="","",[1]tailored_settings!$B$11))</f>
        <v/>
      </c>
      <c r="AC8" s="11" t="str">
        <f>IF([1]source_data!G10="","",IF([1]source_data!J10="","",[1]source_data!J10))</f>
        <v/>
      </c>
      <c r="AD8" s="11" t="str">
        <f>IF([1]source_data!G10="","",IF([1]source_data!K10="","",[1]tailored_settings!$B$12))</f>
        <v>Grant purpose</v>
      </c>
      <c r="AE8" s="11" t="str">
        <f>IF([1]source_data!G10="","",IF([1]source_data!K10="","",[1]source_data!K10))</f>
        <v xml:space="preserve">Furniture </v>
      </c>
      <c r="AF8" s="11" t="str">
        <f>IF([1]source_data!G10="","",IF([1]source_data!L10="","",[1]tailored_settings!$B$13))</f>
        <v>Grant purpose</v>
      </c>
      <c r="AG8" s="11" t="str">
        <f>IF([1]source_data!G10="","",IF([1]source_data!L10="","",[1]source_data!L10))</f>
        <v>Voucher for small household items</v>
      </c>
      <c r="AH8" s="11" t="str">
        <f>IF([1]source_data!G10="","",IF([1]source_data!M10="","",[1]tailored_settings!$B$14))</f>
        <v/>
      </c>
      <c r="AI8" s="11" t="str">
        <f>IF([1]source_data!G10="","",IF([1]source_data!M10="","",[1]source_data!M10))</f>
        <v/>
      </c>
    </row>
    <row r="9" spans="1:35" x14ac:dyDescent="0.2">
      <c r="A9" s="6" t="str">
        <f>IF([1]source_data!G11="","",IF(AND([1]source_data!C11&lt;&gt;"",[1]tailored_settings!$B$15="Publish"),CONCATENATE([1]tailored_settings!$B$2&amp;[1]source_data!C11),IF(AND([1]source_data!C11&lt;&gt;"",[1]tailored_settings!$B$15="Do not publish"),CONCATENATE([1]tailored_settings!$B$2&amp;TEXT(ROW(A9)-1,"0000")&amp;"_"&amp;TEXT(F9,"yyyy-mm")),CONCATENATE([1]tailored_settings!$B$2&amp;TEXT(ROW(A9)-1,"0000")&amp;"_"&amp;TEXT(F9,"yyyy-mm")))))</f>
        <v>360G-Longleigh-E23-00005W</v>
      </c>
      <c r="B9" s="6" t="str">
        <f>IF([1]source_data!G11="","",IF([1]source_data!E11&lt;&gt;"",[1]source_data!E11,CONCATENATE("Grant to "&amp;G9)))</f>
        <v>Grant to Individual Recipient</v>
      </c>
      <c r="C9" s="6" t="str">
        <f>IF([1]source_data!G11="","",IF([1]source_data!F11="","",[1]source_data!F11))</f>
        <v>Helping to provide an education or training  opportunity</v>
      </c>
      <c r="D9" s="7">
        <f>IF([1]source_data!G11="","",IF([1]source_data!G11="","",[1]source_data!G11))</f>
        <v>840</v>
      </c>
      <c r="E9" s="6" t="str">
        <f>IF([1]source_data!G11="","",[1]tailored_settings!$B$3)</f>
        <v>GBP</v>
      </c>
      <c r="F9" s="8">
        <f>IF([1]source_data!G11="","",IF([1]source_data!H11="","",[1]source_data!H11))</f>
        <v>45126</v>
      </c>
      <c r="G9" s="6" t="str">
        <f>IF([1]source_data!G11="","",[1]tailored_settings!$B$5)</f>
        <v>Individual Recipient</v>
      </c>
      <c r="H9" s="6" t="str">
        <f>IF([1]source_data!G11="","",IF(AND([1]source_data!A11&lt;&gt;"",[1]tailored_settings!$B$16="Publish"),CONCATENATE([1]tailored_settings!$B$2&amp;[1]source_data!A11),IF(AND([1]source_data!A11&lt;&gt;"",[1]tailored_settings!$B$16="Do not publish"),CONCATENATE([1]tailored_settings!$B$4&amp;TEXT(ROW(A9)-1,"0000")&amp;"_"&amp;TEXT(F9,"yyyy-mm")),CONCATENATE([1]tailored_settings!$B$4&amp;TEXT(ROW(A9)-1,"0000")&amp;"_"&amp;TEXT(F9,"yyyy-mm")))))</f>
        <v>360G-Longleigh-IND-0008_2023-07</v>
      </c>
      <c r="I9" s="6" t="str">
        <f>IF([1]source_data!G11="","",[1]tailored_settings!$B$7)</f>
        <v>Longleigh Foundation</v>
      </c>
      <c r="J9" s="6" t="str">
        <f>IF([1]source_data!G11="","",[1]tailored_settings!$B$6)</f>
        <v>GB-CHC-1169016</v>
      </c>
      <c r="K9" s="6" t="str">
        <f>IF([1]source_data!G11="","",IF([1]source_data!I11="","",VLOOKUP([1]source_data!I11,[1]codelist_mapping!A:C,3,FALSE)))</f>
        <v>GTIR060</v>
      </c>
      <c r="L9" s="6" t="str">
        <f>IF([1]source_data!G11="","",IF([1]source_data!J11="","",VLOOKUP([1]source_data!J11,[1]codelist_mapping!A:C,3,FALSE)))</f>
        <v/>
      </c>
      <c r="M9" s="6" t="str">
        <f>IF([1]source_data!G11="","",IF([1]source_data!K11="","",IF([1]source_data!M11&lt;&gt;"",CONCATENATE(VLOOKUP([1]source_data!K11,[1]codelist_mapping!F:H,3,FALSE)&amp;";"&amp;VLOOKUP([1]source_data!L11,[1]codelist_mapping!F:H,3,FALSE)&amp;";"&amp;VLOOKUP([1]source_data!M11,[1]codelist_mapping!F:H,3,FALSE)),IF([1]source_data!L11&lt;&gt;"",CONCATENATE(VLOOKUP([1]source_data!K11,[1]codelist_mapping!F:H,3,FALSE)&amp;";"&amp;VLOOKUP([1]source_data!L11,[1]codelist_mapping!F:H,3,FALSE)),IF([1]source_data!K11&lt;&gt;"",CONCATENATE(VLOOKUP([1]source_data!K11,[1]codelist_mapping!F:H,3,FALSE)))))))</f>
        <v>GTIP130;GTIP100</v>
      </c>
      <c r="N9" s="9" t="str">
        <f>IF([1]source_data!G11="","",IF([1]source_data!D11="","",VLOOKUP([1]source_data!D11,[1]geo_data!A:I,9,FALSE)))</f>
        <v>West Hill &amp; North Laine</v>
      </c>
      <c r="O9" s="9" t="str">
        <f>IF([1]source_data!G11="","",IF([1]source_data!D11="","",VLOOKUP([1]source_data!D11,[1]geo_data!A:I,8,FALSE)))</f>
        <v>E05015415</v>
      </c>
      <c r="P9" s="9" t="str">
        <f>IF([1]source_data!G11="","",IF(LEFT(O9,3)="E05","WD",IF(LEFT(O9,3)="S13","WD",IF(LEFT(O9,3)="W05","WD",IF(LEFT(O9,3)="W06","UA",IF(LEFT(O9,3)="S12","CA",IF(LEFT(O9,3)="E06","UA",IF(LEFT(O9,3)="E07","NMD",IF(LEFT(O9,3)="E08","MD",IF(LEFT(O9,3)="E09","LONB"))))))))))</f>
        <v>WD</v>
      </c>
      <c r="Q9" s="9" t="str">
        <f>IF([1]source_data!G11="","",IF([1]source_data!D11="","",VLOOKUP([1]source_data!D11,[1]geo_data!A:I,7,FALSE)))</f>
        <v>Brighton and Hove</v>
      </c>
      <c r="R9" s="9" t="str">
        <f>IF([1]source_data!G11="","",IF([1]source_data!D11="","",VLOOKUP([1]source_data!D11,[1]geo_data!A:I,6,FALSE)))</f>
        <v>E06000043</v>
      </c>
      <c r="S9" s="9" t="str">
        <f>IF([1]source_data!G11="","",IF(LEFT(R9,3)="E05","WD",IF(LEFT(R9,3)="S13","WD",IF(LEFT(R9,3)="W05","WD",IF(LEFT(R9,3)="W06","UA",IF(LEFT(R9,3)="S12","CA",IF(LEFT(R9,3)="E06","UA",IF(LEFT(R9,3)="E07","NMD",IF(LEFT(R9,3)="E08","MD",IF(LEFT(R9,3)="E09","LONB"))))))))))</f>
        <v>UA</v>
      </c>
      <c r="T9" s="6" t="str">
        <f>IF([1]source_data!G11="","",IF([1]source_data!N11="","",[1]source_data!N11))</f>
        <v>Education Training &amp; Employment Grant</v>
      </c>
      <c r="U9" s="10">
        <f>IF([1]source_data!G11="","",[1]tailored_settings!$B$8)</f>
        <v>45622</v>
      </c>
      <c r="V9" s="6" t="str">
        <f>IF([1]source_data!G11="","",[1]tailored_settings!$B$9)</f>
        <v>http://www.longleigh.org/</v>
      </c>
      <c r="W9" s="8">
        <f>IF([1]source_data!G11="","",IF([1]source_data!O11="","",[1]source_data!O11))</f>
        <v>45126</v>
      </c>
      <c r="X9" s="8">
        <f>IF([1]source_data!G11="","",IF([1]source_data!P11="","",[1]source_data!P11))</f>
        <v>45313</v>
      </c>
      <c r="Y9" s="6" t="str">
        <f>IF([1]source_data!G11="","",IF([1]source_data!Q11="","",[1]source_data!Q11))</f>
        <v/>
      </c>
      <c r="Z9" s="11" t="str">
        <f>IF([1]source_data!G11="","",IF([1]source_data!I11="","",[1]tailored_settings!$B$10))</f>
        <v>Primary grant reason</v>
      </c>
      <c r="AA9" s="11" t="str">
        <f>IF([1]source_data!G11="","",IF([1]source_data!I11="","",[1]source_data!I11))</f>
        <v>4. Customer/family fleeing from a violent or abusive relationship</v>
      </c>
      <c r="AB9" s="11" t="str">
        <f>IF([1]source_data!G11="","",IF([1]source_data!J11="","",[1]tailored_settings!$B$11))</f>
        <v/>
      </c>
      <c r="AC9" s="11" t="str">
        <f>IF([1]source_data!G11="","",IF([1]source_data!J11="","",[1]source_data!J11))</f>
        <v/>
      </c>
      <c r="AD9" s="11" t="str">
        <f>IF([1]source_data!G11="","",IF([1]source_data!K11="","",[1]tailored_settings!$B$12))</f>
        <v>Grant purpose</v>
      </c>
      <c r="AE9" s="11" t="str">
        <f>IF([1]source_data!G11="","",IF([1]source_data!K11="","",[1]source_data!K11))</f>
        <v>Training and Course Fees</v>
      </c>
      <c r="AF9" s="11" t="str">
        <f>IF([1]source_data!G11="","",IF([1]source_data!L11="","",[1]tailored_settings!$B$13))</f>
        <v>Grant purpose</v>
      </c>
      <c r="AG9" s="11" t="str">
        <f>IF([1]source_data!G11="","",IF([1]source_data!L11="","",[1]source_data!L11))</f>
        <v>Travel costs</v>
      </c>
      <c r="AH9" s="11" t="str">
        <f>IF([1]source_data!G11="","",IF([1]source_data!M11="","",[1]tailored_settings!$B$14))</f>
        <v/>
      </c>
      <c r="AI9" s="11" t="str">
        <f>IF([1]source_data!G11="","",IF([1]source_data!M11="","",[1]source_data!M11))</f>
        <v/>
      </c>
    </row>
    <row r="10" spans="1:35" x14ac:dyDescent="0.2">
      <c r="A10" s="6" t="str">
        <f>IF([1]source_data!G12="","",IF(AND([1]source_data!C12&lt;&gt;"",[1]tailored_settings!$B$15="Publish"),CONCATENATE([1]tailored_settings!$B$2&amp;[1]source_data!C12),IF(AND([1]source_data!C12&lt;&gt;"",[1]tailored_settings!$B$15="Do not publish"),CONCATENATE([1]tailored_settings!$B$2&amp;TEXT(ROW(A10)-1,"0000")&amp;"_"&amp;TEXT(F10,"yyyy-mm")),CONCATENATE([1]tailored_settings!$B$2&amp;TEXT(ROW(A10)-1,"0000")&amp;"_"&amp;TEXT(F10,"yyyy-mm")))))</f>
        <v>360G-Longleigh-E23-00006W</v>
      </c>
      <c r="B10" s="6" t="str">
        <f>IF([1]source_data!G12="","",IF([1]source_data!E12&lt;&gt;"",[1]source_data!E12,CONCATENATE("Grant to "&amp;G10)))</f>
        <v>Grant to Individual Recipient</v>
      </c>
      <c r="C10" s="6" t="str">
        <f>IF([1]source_data!G12="","",IF([1]source_data!F12="","",[1]source_data!F12))</f>
        <v>Helping to alleviate financial hardship</v>
      </c>
      <c r="D10" s="7">
        <f>IF([1]source_data!G12="","",IF([1]source_data!G12="","",[1]source_data!G12))</f>
        <v>990</v>
      </c>
      <c r="E10" s="6" t="str">
        <f>IF([1]source_data!G12="","",[1]tailored_settings!$B$3)</f>
        <v>GBP</v>
      </c>
      <c r="F10" s="8">
        <f>IF([1]source_data!G12="","",IF([1]source_data!H12="","",[1]source_data!H12))</f>
        <v>45117</v>
      </c>
      <c r="G10" s="6" t="str">
        <f>IF([1]source_data!G12="","",[1]tailored_settings!$B$5)</f>
        <v>Individual Recipient</v>
      </c>
      <c r="H10" s="6" t="str">
        <f>IF([1]source_data!G12="","",IF(AND([1]source_data!A12&lt;&gt;"",[1]tailored_settings!$B$16="Publish"),CONCATENATE([1]tailored_settings!$B$2&amp;[1]source_data!A12),IF(AND([1]source_data!A12&lt;&gt;"",[1]tailored_settings!$B$16="Do not publish"),CONCATENATE([1]tailored_settings!$B$4&amp;TEXT(ROW(A10)-1,"0000")&amp;"_"&amp;TEXT(F10,"yyyy-mm")),CONCATENATE([1]tailored_settings!$B$4&amp;TEXT(ROW(A10)-1,"0000")&amp;"_"&amp;TEXT(F10,"yyyy-mm")))))</f>
        <v>360G-Longleigh-IND-0009_2023-07</v>
      </c>
      <c r="I10" s="6" t="str">
        <f>IF([1]source_data!G12="","",[1]tailored_settings!$B$7)</f>
        <v>Longleigh Foundation</v>
      </c>
      <c r="J10" s="6" t="str">
        <f>IF([1]source_data!G12="","",[1]tailored_settings!$B$6)</f>
        <v>GB-CHC-1169016</v>
      </c>
      <c r="K10" s="6" t="str">
        <f>IF([1]source_data!G12="","",IF([1]source_data!I12="","",VLOOKUP([1]source_data!I12,[1]codelist_mapping!A:C,3,FALSE)))</f>
        <v>GTIR030</v>
      </c>
      <c r="L10" s="6" t="str">
        <f>IF([1]source_data!G12="","",IF([1]source_data!J12="","",VLOOKUP([1]source_data!J12,[1]codelist_mapping!A:C,3,FALSE)))</f>
        <v/>
      </c>
      <c r="M10" s="6" t="str">
        <f>IF([1]source_data!G12="","",IF([1]source_data!K12="","",IF([1]source_data!M12&lt;&gt;"",CONCATENATE(VLOOKUP([1]source_data!K12,[1]codelist_mapping!F:H,3,FALSE)&amp;";"&amp;VLOOKUP([1]source_data!L12,[1]codelist_mapping!F:H,3,FALSE)&amp;";"&amp;VLOOKUP([1]source_data!M12,[1]codelist_mapping!F:H,3,FALSE)),IF([1]source_data!L12&lt;&gt;"",CONCATENATE(VLOOKUP([1]source_data!K12,[1]codelist_mapping!F:H,3,FALSE)&amp;";"&amp;VLOOKUP([1]source_data!L12,[1]codelist_mapping!F:H,3,FALSE)),IF([1]source_data!K12&lt;&gt;"",CONCATENATE(VLOOKUP([1]source_data!K12,[1]codelist_mapping!F:H,3,FALSE)))))))</f>
        <v>GTIP070</v>
      </c>
      <c r="N10" s="9" t="str">
        <f>IF([1]source_data!G12="","",IF([1]source_data!D12="","",VLOOKUP([1]source_data!D12,[1]geo_data!A:I,9,FALSE)))</f>
        <v>Bournemouth Central</v>
      </c>
      <c r="O10" s="9" t="str">
        <f>IF([1]source_data!G12="","",IF([1]source_data!D12="","",VLOOKUP([1]source_data!D12,[1]geo_data!A:I,8,FALSE)))</f>
        <v>E05012653</v>
      </c>
      <c r="P10" s="9" t="str">
        <f>IF([1]source_data!G12="","",IF(LEFT(O10,3)="E05","WD",IF(LEFT(O10,3)="S13","WD",IF(LEFT(O10,3)="W05","WD",IF(LEFT(O10,3)="W06","UA",IF(LEFT(O10,3)="S12","CA",IF(LEFT(O10,3)="E06","UA",IF(LEFT(O10,3)="E07","NMD",IF(LEFT(O10,3)="E08","MD",IF(LEFT(O10,3)="E09","LONB"))))))))))</f>
        <v>WD</v>
      </c>
      <c r="Q10" s="9" t="str">
        <f>IF([1]source_data!G12="","",IF([1]source_data!D12="","",VLOOKUP([1]source_data!D12,[1]geo_data!A:I,7,FALSE)))</f>
        <v>Bournemouth, Christchurch and Poole</v>
      </c>
      <c r="R10" s="9" t="str">
        <f>IF([1]source_data!G12="","",IF([1]source_data!D12="","",VLOOKUP([1]source_data!D12,[1]geo_data!A:I,6,FALSE)))</f>
        <v>E06000058</v>
      </c>
      <c r="S10" s="9" t="str">
        <f>IF([1]source_data!G12="","",IF(LEFT(R10,3)="E05","WD",IF(LEFT(R10,3)="S13","WD",IF(LEFT(R10,3)="W05","WD",IF(LEFT(R10,3)="W06","UA",IF(LEFT(R10,3)="S12","CA",IF(LEFT(R10,3)="E06","UA",IF(LEFT(R10,3)="E07","NMD",IF(LEFT(R10,3)="E08","MD",IF(LEFT(R10,3)="E09","LONB"))))))))))</f>
        <v>UA</v>
      </c>
      <c r="T10" s="6" t="str">
        <f>IF([1]source_data!G12="","",IF([1]source_data!N12="","",[1]source_data!N12))</f>
        <v>Hardship Grant</v>
      </c>
      <c r="U10" s="10">
        <f>IF([1]source_data!G12="","",[1]tailored_settings!$B$8)</f>
        <v>45622</v>
      </c>
      <c r="V10" s="6" t="str">
        <f>IF([1]source_data!G12="","",[1]tailored_settings!$B$9)</f>
        <v>http://www.longleigh.org/</v>
      </c>
      <c r="W10" s="8">
        <f>IF([1]source_data!G12="","",IF([1]source_data!O12="","",[1]source_data!O12))</f>
        <v>45117</v>
      </c>
      <c r="X10" s="8">
        <f>IF([1]source_data!G12="","",IF([1]source_data!P12="","",[1]source_data!P12))</f>
        <v>45269</v>
      </c>
      <c r="Y10" s="6" t="str">
        <f>IF([1]source_data!G12="","",IF([1]source_data!Q12="","",[1]source_data!Q12))</f>
        <v/>
      </c>
      <c r="Z10" s="11" t="str">
        <f>IF([1]source_data!G12="","",IF([1]source_data!I12="","",[1]tailored_settings!$B$10))</f>
        <v>Primary grant reason</v>
      </c>
      <c r="AA10" s="11" t="str">
        <f>IF([1]source_data!G12="","",IF([1]source_data!I12="","",[1]source_data!I12))</f>
        <v>1. Customer (or family member residing with them) with a diagnosed condition or disability (physical and/or sensory and/or behavioural)</v>
      </c>
      <c r="AB10" s="11" t="str">
        <f>IF([1]source_data!G12="","",IF([1]source_data!J12="","",[1]tailored_settings!$B$11))</f>
        <v/>
      </c>
      <c r="AC10" s="11" t="str">
        <f>IF([1]source_data!G12="","",IF([1]source_data!J12="","",[1]source_data!J12))</f>
        <v/>
      </c>
      <c r="AD10" s="11" t="str">
        <f>IF([1]source_data!G12="","",IF([1]source_data!K12="","",[1]tailored_settings!$B$12))</f>
        <v>Grant purpose</v>
      </c>
      <c r="AE10" s="11" t="str">
        <f>IF([1]source_data!G12="","",IF([1]source_data!K12="","",[1]source_data!K12))</f>
        <v>Food Vouchers</v>
      </c>
      <c r="AF10" s="11" t="str">
        <f>IF([1]source_data!G12="","",IF([1]source_data!L12="","",[1]tailored_settings!$B$13))</f>
        <v/>
      </c>
      <c r="AG10" s="11" t="str">
        <f>IF([1]source_data!G12="","",IF([1]source_data!L12="","",[1]source_data!L12))</f>
        <v/>
      </c>
      <c r="AH10" s="11" t="str">
        <f>IF([1]source_data!G12="","",IF([1]source_data!M12="","",[1]tailored_settings!$B$14))</f>
        <v/>
      </c>
      <c r="AI10" s="11" t="str">
        <f>IF([1]source_data!G12="","",IF([1]source_data!M12="","",[1]source_data!M12))</f>
        <v/>
      </c>
    </row>
    <row r="11" spans="1:35" x14ac:dyDescent="0.2">
      <c r="A11" s="6" t="str">
        <f>IF([1]source_data!G13="","",IF(AND([1]source_data!C13&lt;&gt;"",[1]tailored_settings!$B$15="Publish"),CONCATENATE([1]tailored_settings!$B$2&amp;[1]source_data!C13),IF(AND([1]source_data!C13&lt;&gt;"",[1]tailored_settings!$B$15="Do not publish"),CONCATENATE([1]tailored_settings!$B$2&amp;TEXT(ROW(A11)-1,"0000")&amp;"_"&amp;TEXT(F11,"yyyy-mm")),CONCATENATE([1]tailored_settings!$B$2&amp;TEXT(ROW(A11)-1,"0000")&amp;"_"&amp;TEXT(F11,"yyyy-mm")))))</f>
        <v>360G-Longleigh-E23-00007W</v>
      </c>
      <c r="B11" s="6" t="str">
        <f>IF([1]source_data!G13="","",IF([1]source_data!E13&lt;&gt;"",[1]source_data!E13,CONCATENATE("Grant to "&amp;G11)))</f>
        <v>Grant to Individual Recipient</v>
      </c>
      <c r="C11" s="6" t="str">
        <f>IF([1]source_data!G13="","",IF([1]source_data!F13="","",[1]source_data!F13))</f>
        <v>Helping to alleviate financial hardship</v>
      </c>
      <c r="D11" s="7">
        <f>IF([1]source_data!G13="","",IF([1]source_data!G13="","",[1]source_data!G13))</f>
        <v>100</v>
      </c>
      <c r="E11" s="6" t="str">
        <f>IF([1]source_data!G13="","",[1]tailored_settings!$B$3)</f>
        <v>GBP</v>
      </c>
      <c r="F11" s="8">
        <f>IF([1]source_data!G13="","",IF([1]source_data!H13="","",[1]source_data!H13))</f>
        <v>45132</v>
      </c>
      <c r="G11" s="6" t="str">
        <f>IF([1]source_data!G13="","",[1]tailored_settings!$B$5)</f>
        <v>Individual Recipient</v>
      </c>
      <c r="H11" s="6" t="str">
        <f>IF([1]source_data!G13="","",IF(AND([1]source_data!A13&lt;&gt;"",[1]tailored_settings!$B$16="Publish"),CONCATENATE([1]tailored_settings!$B$2&amp;[1]source_data!A13),IF(AND([1]source_data!A13&lt;&gt;"",[1]tailored_settings!$B$16="Do not publish"),CONCATENATE([1]tailored_settings!$B$4&amp;TEXT(ROW(A11)-1,"0000")&amp;"_"&amp;TEXT(F11,"yyyy-mm")),CONCATENATE([1]tailored_settings!$B$4&amp;TEXT(ROW(A11)-1,"0000")&amp;"_"&amp;TEXT(F11,"yyyy-mm")))))</f>
        <v>360G-Longleigh-IND-0010_2023-07</v>
      </c>
      <c r="I11" s="6" t="str">
        <f>IF([1]source_data!G13="","",[1]tailored_settings!$B$7)</f>
        <v>Longleigh Foundation</v>
      </c>
      <c r="J11" s="6" t="str">
        <f>IF([1]source_data!G13="","",[1]tailored_settings!$B$6)</f>
        <v>GB-CHC-1169016</v>
      </c>
      <c r="K11" s="6" t="str">
        <f>IF([1]source_data!G13="","",IF([1]source_data!I13="","",VLOOKUP([1]source_data!I13,[1]codelist_mapping!A:C,3,FALSE)))</f>
        <v>GTIR010</v>
      </c>
      <c r="L11" s="6" t="str">
        <f>IF([1]source_data!G13="","",IF([1]source_data!J13="","",VLOOKUP([1]source_data!J13,[1]codelist_mapping!A:C,3,FALSE)))</f>
        <v/>
      </c>
      <c r="M11" s="6" t="str">
        <f>IF([1]source_data!G13="","",IF([1]source_data!K13="","",IF([1]source_data!M13&lt;&gt;"",CONCATENATE(VLOOKUP([1]source_data!K13,[1]codelist_mapping!F:H,3,FALSE)&amp;";"&amp;VLOOKUP([1]source_data!L13,[1]codelist_mapping!F:H,3,FALSE)&amp;";"&amp;VLOOKUP([1]source_data!M13,[1]codelist_mapping!F:H,3,FALSE)),IF([1]source_data!L13&lt;&gt;"",CONCATENATE(VLOOKUP([1]source_data!K13,[1]codelist_mapping!F:H,3,FALSE)&amp;";"&amp;VLOOKUP([1]source_data!L13,[1]codelist_mapping!F:H,3,FALSE)),IF([1]source_data!K13&lt;&gt;"",CONCATENATE(VLOOKUP([1]source_data!K13,[1]codelist_mapping!F:H,3,FALSE)))))))</f>
        <v>GTIP070</v>
      </c>
      <c r="N11" s="9" t="str">
        <f>IF([1]source_data!G13="","",IF([1]source_data!D13="","",VLOOKUP([1]source_data!D13,[1]geo_data!A:I,9,FALSE)))</f>
        <v>Poole Town</v>
      </c>
      <c r="O11" s="9" t="str">
        <f>IF([1]source_data!G13="","",IF([1]source_data!D13="","",VLOOKUP([1]source_data!D13,[1]geo_data!A:I,8,FALSE)))</f>
        <v>E05012674</v>
      </c>
      <c r="P11" s="9" t="str">
        <f>IF([1]source_data!G13="","",IF(LEFT(O11,3)="E05","WD",IF(LEFT(O11,3)="S13","WD",IF(LEFT(O11,3)="W05","WD",IF(LEFT(O11,3)="W06","UA",IF(LEFT(O11,3)="S12","CA",IF(LEFT(O11,3)="E06","UA",IF(LEFT(O11,3)="E07","NMD",IF(LEFT(O11,3)="E08","MD",IF(LEFT(O11,3)="E09","LONB"))))))))))</f>
        <v>WD</v>
      </c>
      <c r="Q11" s="9" t="str">
        <f>IF([1]source_data!G13="","",IF([1]source_data!D13="","",VLOOKUP([1]source_data!D13,[1]geo_data!A:I,7,FALSE)))</f>
        <v>Bournemouth, Christchurch and Poole</v>
      </c>
      <c r="R11" s="9" t="str">
        <f>IF([1]source_data!G13="","",IF([1]source_data!D13="","",VLOOKUP([1]source_data!D13,[1]geo_data!A:I,6,FALSE)))</f>
        <v>E06000058</v>
      </c>
      <c r="S11" s="9" t="str">
        <f>IF([1]source_data!G13="","",IF(LEFT(R11,3)="E05","WD",IF(LEFT(R11,3)="S13","WD",IF(LEFT(R11,3)="W05","WD",IF(LEFT(R11,3)="W06","UA",IF(LEFT(R11,3)="S12","CA",IF(LEFT(R11,3)="E06","UA",IF(LEFT(R11,3)="E07","NMD",IF(LEFT(R11,3)="E08","MD",IF(LEFT(R11,3)="E09","LONB"))))))))))</f>
        <v>UA</v>
      </c>
      <c r="T11" s="6" t="str">
        <f>IF([1]source_data!G13="","",IF([1]source_data!N13="","",[1]source_data!N13))</f>
        <v>Hardship Grant</v>
      </c>
      <c r="U11" s="10">
        <f>IF([1]source_data!G13="","",[1]tailored_settings!$B$8)</f>
        <v>45622</v>
      </c>
      <c r="V11" s="6" t="str">
        <f>IF([1]source_data!G13="","",[1]tailored_settings!$B$9)</f>
        <v>http://www.longleigh.org/</v>
      </c>
      <c r="W11" s="8">
        <f>IF([1]source_data!G13="","",IF([1]source_data!O13="","",[1]source_data!O13))</f>
        <v>45132</v>
      </c>
      <c r="X11" s="8">
        <f>IF([1]source_data!G13="","",IF([1]source_data!P13="","",[1]source_data!P13))</f>
        <v>45268</v>
      </c>
      <c r="Y11" s="6" t="str">
        <f>IF([1]source_data!G13="","",IF([1]source_data!Q13="","",[1]source_data!Q13))</f>
        <v/>
      </c>
      <c r="Z11" s="11" t="str">
        <f>IF([1]source_data!G13="","",IF([1]source_data!I13="","",[1]tailored_settings!$B$10))</f>
        <v>Primary grant reason</v>
      </c>
      <c r="AA11" s="11" t="str">
        <f>IF([1]source_data!G13="","",IF([1]source_data!I13="","",[1]source_data!I13))</f>
        <v>8. Customer is in financial hardship and their household meets one of two criteria</v>
      </c>
      <c r="AB11" s="11" t="str">
        <f>IF([1]source_data!G13="","",IF([1]source_data!J13="","",[1]tailored_settings!$B$11))</f>
        <v/>
      </c>
      <c r="AC11" s="11" t="str">
        <f>IF([1]source_data!G13="","",IF([1]source_data!J13="","",[1]source_data!J13))</f>
        <v/>
      </c>
      <c r="AD11" s="11" t="str">
        <f>IF([1]source_data!G13="","",IF([1]source_data!K13="","",[1]tailored_settings!$B$12))</f>
        <v>Grant purpose</v>
      </c>
      <c r="AE11" s="11" t="str">
        <f>IF([1]source_data!G13="","",IF([1]source_data!K13="","",[1]source_data!K13))</f>
        <v>Food Vouchers</v>
      </c>
      <c r="AF11" s="11" t="str">
        <f>IF([1]source_data!G13="","",IF([1]source_data!L13="","",[1]tailored_settings!$B$13))</f>
        <v/>
      </c>
      <c r="AG11" s="11" t="str">
        <f>IF([1]source_data!G13="","",IF([1]source_data!L13="","",[1]source_data!L13))</f>
        <v/>
      </c>
      <c r="AH11" s="11" t="str">
        <f>IF([1]source_data!G13="","",IF([1]source_data!M13="","",[1]tailored_settings!$B$14))</f>
        <v/>
      </c>
      <c r="AI11" s="11" t="str">
        <f>IF([1]source_data!G13="","",IF([1]source_data!M13="","",[1]source_data!M13))</f>
        <v/>
      </c>
    </row>
    <row r="12" spans="1:35" x14ac:dyDescent="0.2">
      <c r="A12" s="6" t="str">
        <f>IF([1]source_data!G14="","",IF(AND([1]source_data!C14&lt;&gt;"",[1]tailored_settings!$B$15="Publish"),CONCATENATE([1]tailored_settings!$B$2&amp;[1]source_data!C14),IF(AND([1]source_data!C14&lt;&gt;"",[1]tailored_settings!$B$15="Do not publish"),CONCATENATE([1]tailored_settings!$B$2&amp;TEXT(ROW(A12)-1,"0000")&amp;"_"&amp;TEXT(F12,"yyyy-mm")),CONCATENATE([1]tailored_settings!$B$2&amp;TEXT(ROW(A12)-1,"0000")&amp;"_"&amp;TEXT(F12,"yyyy-mm")))))</f>
        <v>360G-Longleigh-E23-00009W</v>
      </c>
      <c r="B12" s="6" t="str">
        <f>IF([1]source_data!G14="","",IF([1]source_data!E14&lt;&gt;"",[1]source_data!E14,CONCATENATE("Grant to "&amp;G12)))</f>
        <v>Grant to Individual Recipient</v>
      </c>
      <c r="C12" s="6" t="str">
        <f>IF([1]source_data!G14="","",IF([1]source_data!F14="","",[1]source_data!F14))</f>
        <v>Helping to alleviate financial hardship</v>
      </c>
      <c r="D12" s="7">
        <f>IF([1]source_data!G14="","",IF([1]source_data!G14="","",[1]source_data!G14))</f>
        <v>942.37</v>
      </c>
      <c r="E12" s="6" t="str">
        <f>IF([1]source_data!G14="","",[1]tailored_settings!$B$3)</f>
        <v>GBP</v>
      </c>
      <c r="F12" s="8">
        <f>IF([1]source_data!G14="","",IF([1]source_data!H14="","",[1]source_data!H14))</f>
        <v>45118</v>
      </c>
      <c r="G12" s="6" t="str">
        <f>IF([1]source_data!G14="","",[1]tailored_settings!$B$5)</f>
        <v>Individual Recipient</v>
      </c>
      <c r="H12" s="6" t="str">
        <f>IF([1]source_data!G14="","",IF(AND([1]source_data!A14&lt;&gt;"",[1]tailored_settings!$B$16="Publish"),CONCATENATE([1]tailored_settings!$B$2&amp;[1]source_data!A14),IF(AND([1]source_data!A14&lt;&gt;"",[1]tailored_settings!$B$16="Do not publish"),CONCATENATE([1]tailored_settings!$B$4&amp;TEXT(ROW(A12)-1,"0000")&amp;"_"&amp;TEXT(F12,"yyyy-mm")),CONCATENATE([1]tailored_settings!$B$4&amp;TEXT(ROW(A12)-1,"0000")&amp;"_"&amp;TEXT(F12,"yyyy-mm")))))</f>
        <v>360G-Longleigh-IND-0011_2023-07</v>
      </c>
      <c r="I12" s="6" t="str">
        <f>IF([1]source_data!G14="","",[1]tailored_settings!$B$7)</f>
        <v>Longleigh Foundation</v>
      </c>
      <c r="J12" s="6" t="str">
        <f>IF([1]source_data!G14="","",[1]tailored_settings!$B$6)</f>
        <v>GB-CHC-1169016</v>
      </c>
      <c r="K12" s="6" t="str">
        <f>IF([1]source_data!G14="","",IF([1]source_data!I14="","",VLOOKUP([1]source_data!I14,[1]codelist_mapping!A:C,3,FALSE)))</f>
        <v>GTIR060</v>
      </c>
      <c r="L12" s="6" t="str">
        <f>IF([1]source_data!G14="","",IF([1]source_data!J14="","",VLOOKUP([1]source_data!J14,[1]codelist_mapping!A:C,3,FALSE)))</f>
        <v/>
      </c>
      <c r="M12" s="6" t="str">
        <f>IF([1]source_data!G14="","",IF([1]source_data!K14="","",IF([1]source_data!M14&lt;&gt;"",CONCATENATE(VLOOKUP([1]source_data!K14,[1]codelist_mapping!F:H,3,FALSE)&amp;";"&amp;VLOOKUP([1]source_data!L14,[1]codelist_mapping!F:H,3,FALSE)&amp;";"&amp;VLOOKUP([1]source_data!M14,[1]codelist_mapping!F:H,3,FALSE)),IF([1]source_data!L14&lt;&gt;"",CONCATENATE(VLOOKUP([1]source_data!K14,[1]codelist_mapping!F:H,3,FALSE)&amp;";"&amp;VLOOKUP([1]source_data!L14,[1]codelist_mapping!F:H,3,FALSE)),IF([1]source_data!K14&lt;&gt;"",CONCATENATE(VLOOKUP([1]source_data!K14,[1]codelist_mapping!F:H,3,FALSE)))))))</f>
        <v>GTIP020;GTIP060</v>
      </c>
      <c r="N12" s="9" t="str">
        <f>IF([1]source_data!G14="","",IF([1]source_data!D14="","",VLOOKUP([1]source_data!D14,[1]geo_data!A:I,9,FALSE)))</f>
        <v>West Hill &amp; North Laine</v>
      </c>
      <c r="O12" s="9" t="str">
        <f>IF([1]source_data!G14="","",IF([1]source_data!D14="","",VLOOKUP([1]source_data!D14,[1]geo_data!A:I,8,FALSE)))</f>
        <v>E05015415</v>
      </c>
      <c r="P12" s="9" t="str">
        <f>IF([1]source_data!G14="","",IF(LEFT(O12,3)="E05","WD",IF(LEFT(O12,3)="S13","WD",IF(LEFT(O12,3)="W05","WD",IF(LEFT(O12,3)="W06","UA",IF(LEFT(O12,3)="S12","CA",IF(LEFT(O12,3)="E06","UA",IF(LEFT(O12,3)="E07","NMD",IF(LEFT(O12,3)="E08","MD",IF(LEFT(O12,3)="E09","LONB"))))))))))</f>
        <v>WD</v>
      </c>
      <c r="Q12" s="9" t="str">
        <f>IF([1]source_data!G14="","",IF([1]source_data!D14="","",VLOOKUP([1]source_data!D14,[1]geo_data!A:I,7,FALSE)))</f>
        <v>Brighton and Hove</v>
      </c>
      <c r="R12" s="9" t="str">
        <f>IF([1]source_data!G14="","",IF([1]source_data!D14="","",VLOOKUP([1]source_data!D14,[1]geo_data!A:I,6,FALSE)))</f>
        <v>E06000043</v>
      </c>
      <c r="S12" s="9" t="str">
        <f>IF([1]source_data!G14="","",IF(LEFT(R12,3)="E05","WD",IF(LEFT(R12,3)="S13","WD",IF(LEFT(R12,3)="W05","WD",IF(LEFT(R12,3)="W06","UA",IF(LEFT(R12,3)="S12","CA",IF(LEFT(R12,3)="E06","UA",IF(LEFT(R12,3)="E07","NMD",IF(LEFT(R12,3)="E08","MD",IF(LEFT(R12,3)="E09","LONB"))))))))))</f>
        <v>UA</v>
      </c>
      <c r="T12" s="6" t="str">
        <f>IF([1]source_data!G14="","",IF([1]source_data!N14="","",[1]source_data!N14))</f>
        <v>Hardship Grant</v>
      </c>
      <c r="U12" s="10">
        <f>IF([1]source_data!G14="","",[1]tailored_settings!$B$8)</f>
        <v>45622</v>
      </c>
      <c r="V12" s="6" t="str">
        <f>IF([1]source_data!G14="","",[1]tailored_settings!$B$9)</f>
        <v>http://www.longleigh.org/</v>
      </c>
      <c r="W12" s="8">
        <f>IF([1]source_data!G14="","",IF([1]source_data!O14="","",[1]source_data!O14))</f>
        <v>45118</v>
      </c>
      <c r="X12" s="8">
        <f>IF([1]source_data!G14="","",IF([1]source_data!P14="","",[1]source_data!P14))</f>
        <v>45145</v>
      </c>
      <c r="Y12" s="6" t="str">
        <f>IF([1]source_data!G14="","",IF([1]source_data!Q14="","",[1]source_data!Q14))</f>
        <v/>
      </c>
      <c r="Z12" s="11" t="str">
        <f>IF([1]source_data!G14="","",IF([1]source_data!I14="","",[1]tailored_settings!$B$10))</f>
        <v>Primary grant reason</v>
      </c>
      <c r="AA12" s="11" t="str">
        <f>IF([1]source_data!G14="","",IF([1]source_data!I14="","",[1]source_data!I14))</f>
        <v>4. Customer/family fleeing from a violent or abusive relationship</v>
      </c>
      <c r="AB12" s="11" t="str">
        <f>IF([1]source_data!G14="","",IF([1]source_data!J14="","",[1]tailored_settings!$B$11))</f>
        <v/>
      </c>
      <c r="AC12" s="11" t="str">
        <f>IF([1]source_data!G14="","",IF([1]source_data!J14="","",[1]source_data!J14))</f>
        <v/>
      </c>
      <c r="AD12" s="11" t="str">
        <f>IF([1]source_data!G14="","",IF([1]source_data!K14="","",[1]tailored_settings!$B$12))</f>
        <v>Grant purpose</v>
      </c>
      <c r="AE12" s="11" t="str">
        <f>IF([1]source_data!G14="","",IF([1]source_data!K14="","",[1]source_data!K14))</f>
        <v xml:space="preserve">Furniture </v>
      </c>
      <c r="AF12" s="11" t="str">
        <f>IF([1]source_data!G14="","",IF([1]source_data!L14="","",[1]tailored_settings!$B$13))</f>
        <v>Grant purpose</v>
      </c>
      <c r="AG12" s="11" t="str">
        <f>IF([1]source_data!G14="","",IF([1]source_data!L14="","",[1]source_data!L14))</f>
        <v>Removals</v>
      </c>
      <c r="AH12" s="11" t="str">
        <f>IF([1]source_data!G14="","",IF([1]source_data!M14="","",[1]tailored_settings!$B$14))</f>
        <v/>
      </c>
      <c r="AI12" s="11" t="str">
        <f>IF([1]source_data!G14="","",IF([1]source_data!M14="","",[1]source_data!M14))</f>
        <v/>
      </c>
    </row>
    <row r="13" spans="1:35" x14ac:dyDescent="0.2">
      <c r="A13" s="6" t="str">
        <f>IF([1]source_data!G15="","",IF(AND([1]source_data!C15&lt;&gt;"",[1]tailored_settings!$B$15="Publish"),CONCATENATE([1]tailored_settings!$B$2&amp;[1]source_data!C15),IF(AND([1]source_data!C15&lt;&gt;"",[1]tailored_settings!$B$15="Do not publish"),CONCATENATE([1]tailored_settings!$B$2&amp;TEXT(ROW(A13)-1,"0000")&amp;"_"&amp;TEXT(F13,"yyyy-mm")),CONCATENATE([1]tailored_settings!$B$2&amp;TEXT(ROW(A13)-1,"0000")&amp;"_"&amp;TEXT(F13,"yyyy-mm")))))</f>
        <v>360G-Longleigh-E23-00010W</v>
      </c>
      <c r="B13" s="6" t="str">
        <f>IF([1]source_data!G15="","",IF([1]source_data!E15&lt;&gt;"",[1]source_data!E15,CONCATENATE("Grant to "&amp;G13)))</f>
        <v>Grant to Individual Recipient</v>
      </c>
      <c r="C13" s="6" t="str">
        <f>IF([1]source_data!G15="","",IF([1]source_data!F15="","",[1]source_data!F15))</f>
        <v>Helping to alleviate financial hardship</v>
      </c>
      <c r="D13" s="7">
        <f>IF([1]source_data!G15="","",IF([1]source_data!G15="","",[1]source_data!G15))</f>
        <v>773.17</v>
      </c>
      <c r="E13" s="6" t="str">
        <f>IF([1]source_data!G15="","",[1]tailored_settings!$B$3)</f>
        <v>GBP</v>
      </c>
      <c r="F13" s="8">
        <f>IF([1]source_data!G15="","",IF([1]source_data!H15="","",[1]source_data!H15))</f>
        <v>45117</v>
      </c>
      <c r="G13" s="6" t="str">
        <f>IF([1]source_data!G15="","",[1]tailored_settings!$B$5)</f>
        <v>Individual Recipient</v>
      </c>
      <c r="H13" s="6" t="str">
        <f>IF([1]source_data!G15="","",IF(AND([1]source_data!A15&lt;&gt;"",[1]tailored_settings!$B$16="Publish"),CONCATENATE([1]tailored_settings!$B$2&amp;[1]source_data!A15),IF(AND([1]source_data!A15&lt;&gt;"",[1]tailored_settings!$B$16="Do not publish"),CONCATENATE([1]tailored_settings!$B$4&amp;TEXT(ROW(A13)-1,"0000")&amp;"_"&amp;TEXT(F13,"yyyy-mm")),CONCATENATE([1]tailored_settings!$B$4&amp;TEXT(ROW(A13)-1,"0000")&amp;"_"&amp;TEXT(F13,"yyyy-mm")))))</f>
        <v>360G-Longleigh-IND-0012_2023-07</v>
      </c>
      <c r="I13" s="6" t="str">
        <f>IF([1]source_data!G15="","",[1]tailored_settings!$B$7)</f>
        <v>Longleigh Foundation</v>
      </c>
      <c r="J13" s="6" t="str">
        <f>IF([1]source_data!G15="","",[1]tailored_settings!$B$6)</f>
        <v>GB-CHC-1169016</v>
      </c>
      <c r="K13" s="6" t="str">
        <f>IF([1]source_data!G15="","",IF([1]source_data!I15="","",VLOOKUP([1]source_data!I15,[1]codelist_mapping!A:C,3,FALSE)))</f>
        <v>GTIR030</v>
      </c>
      <c r="L13" s="6" t="str">
        <f>IF([1]source_data!G15="","",IF([1]source_data!J15="","",VLOOKUP([1]source_data!J15,[1]codelist_mapping!A:C,3,FALSE)))</f>
        <v/>
      </c>
      <c r="M13" s="6" t="str">
        <f>IF([1]source_data!G15="","",IF([1]source_data!K15="","",IF([1]source_data!M15&lt;&gt;"",CONCATENATE(VLOOKUP([1]source_data!K15,[1]codelist_mapping!F:H,3,FALSE)&amp;";"&amp;VLOOKUP([1]source_data!L15,[1]codelist_mapping!F:H,3,FALSE)&amp;";"&amp;VLOOKUP([1]source_data!M15,[1]codelist_mapping!F:H,3,FALSE)),IF([1]source_data!L15&lt;&gt;"",CONCATENATE(VLOOKUP([1]source_data!K15,[1]codelist_mapping!F:H,3,FALSE)&amp;";"&amp;VLOOKUP([1]source_data!L15,[1]codelist_mapping!F:H,3,FALSE)),IF([1]source_data!K15&lt;&gt;"",CONCATENATE(VLOOKUP([1]source_data!K15,[1]codelist_mapping!F:H,3,FALSE)))))))</f>
        <v>GTIP020</v>
      </c>
      <c r="N13" s="9" t="str">
        <f>IF([1]source_data!G15="","",IF([1]source_data!D15="","",VLOOKUP([1]source_data!D15,[1]geo_data!A:I,9,FALSE)))</f>
        <v>Bream</v>
      </c>
      <c r="O13" s="9" t="str">
        <f>IF([1]source_data!G15="","",IF([1]source_data!D15="","",VLOOKUP([1]source_data!D15,[1]geo_data!A:I,8,FALSE)))</f>
        <v>E05012157</v>
      </c>
      <c r="P13" s="9" t="str">
        <f>IF([1]source_data!G15="","",IF(LEFT(O13,3)="E05","WD",IF(LEFT(O13,3)="S13","WD",IF(LEFT(O13,3)="W05","WD",IF(LEFT(O13,3)="W06","UA",IF(LEFT(O13,3)="S12","CA",IF(LEFT(O13,3)="E06","UA",IF(LEFT(O13,3)="E07","NMD",IF(LEFT(O13,3)="E08","MD",IF(LEFT(O13,3)="E09","LONB"))))))))))</f>
        <v>WD</v>
      </c>
      <c r="Q13" s="9" t="str">
        <f>IF([1]source_data!G15="","",IF([1]source_data!D15="","",VLOOKUP([1]source_data!D15,[1]geo_data!A:I,7,FALSE)))</f>
        <v>Forest of Dean</v>
      </c>
      <c r="R13" s="9" t="str">
        <f>IF([1]source_data!G15="","",IF([1]source_data!D15="","",VLOOKUP([1]source_data!D15,[1]geo_data!A:I,6,FALSE)))</f>
        <v>E07000080</v>
      </c>
      <c r="S13" s="9" t="str">
        <f>IF([1]source_data!G15="","",IF(LEFT(R13,3)="E05","WD",IF(LEFT(R13,3)="S13","WD",IF(LEFT(R13,3)="W05","WD",IF(LEFT(R13,3)="W06","UA",IF(LEFT(R13,3)="S12","CA",IF(LEFT(R13,3)="E06","UA",IF(LEFT(R13,3)="E07","NMD",IF(LEFT(R13,3)="E08","MD",IF(LEFT(R13,3)="E09","LONB"))))))))))</f>
        <v>NMD</v>
      </c>
      <c r="T13" s="6" t="str">
        <f>IF([1]source_data!G15="","",IF([1]source_data!N15="","",[1]source_data!N15))</f>
        <v>Hardship Grant</v>
      </c>
      <c r="U13" s="10">
        <f>IF([1]source_data!G15="","",[1]tailored_settings!$B$8)</f>
        <v>45622</v>
      </c>
      <c r="V13" s="6" t="str">
        <f>IF([1]source_data!G15="","",[1]tailored_settings!$B$9)</f>
        <v>http://www.longleigh.org/</v>
      </c>
      <c r="W13" s="8">
        <f>IF([1]source_data!G15="","",IF([1]source_data!O15="","",[1]source_data!O15))</f>
        <v>45117</v>
      </c>
      <c r="X13" s="8">
        <f>IF([1]source_data!G15="","",IF([1]source_data!P15="","",[1]source_data!P15))</f>
        <v>45268</v>
      </c>
      <c r="Y13" s="6" t="str">
        <f>IF([1]source_data!G15="","",IF([1]source_data!Q15="","",[1]source_data!Q15))</f>
        <v/>
      </c>
      <c r="Z13" s="11" t="str">
        <f>IF([1]source_data!G15="","",IF([1]source_data!I15="","",[1]tailored_settings!$B$10))</f>
        <v>Primary grant reason</v>
      </c>
      <c r="AA13" s="11" t="str">
        <f>IF([1]source_data!G15="","",IF([1]source_data!I15="","",[1]source_data!I15))</f>
        <v>6c. Customer/family under the care of Social Services (Adult or Children’s - PH</v>
      </c>
      <c r="AB13" s="11" t="str">
        <f>IF([1]source_data!G15="","",IF([1]source_data!J15="","",[1]tailored_settings!$B$11))</f>
        <v/>
      </c>
      <c r="AC13" s="11" t="str">
        <f>IF([1]source_data!G15="","",IF([1]source_data!J15="","",[1]source_data!J15))</f>
        <v/>
      </c>
      <c r="AD13" s="11" t="str">
        <f>IF([1]source_data!G15="","",IF([1]source_data!K15="","",[1]tailored_settings!$B$12))</f>
        <v>Grant purpose</v>
      </c>
      <c r="AE13" s="11" t="str">
        <f>IF([1]source_data!G15="","",IF([1]source_data!K15="","",[1]source_data!K15))</f>
        <v xml:space="preserve">Furniture </v>
      </c>
      <c r="AF13" s="11" t="str">
        <f>IF([1]source_data!G15="","",IF([1]source_data!L15="","",[1]tailored_settings!$B$13))</f>
        <v/>
      </c>
      <c r="AG13" s="11" t="str">
        <f>IF([1]source_data!G15="","",IF([1]source_data!L15="","",[1]source_data!L15))</f>
        <v/>
      </c>
      <c r="AH13" s="11" t="str">
        <f>IF([1]source_data!G15="","",IF([1]source_data!M15="","",[1]tailored_settings!$B$14))</f>
        <v/>
      </c>
      <c r="AI13" s="11" t="str">
        <f>IF([1]source_data!G15="","",IF([1]source_data!M15="","",[1]source_data!M15))</f>
        <v/>
      </c>
    </row>
    <row r="14" spans="1:35" x14ac:dyDescent="0.2">
      <c r="A14" s="6" t="str">
        <f>IF([1]source_data!G16="","",IF(AND([1]source_data!C16&lt;&gt;"",[1]tailored_settings!$B$15="Publish"),CONCATENATE([1]tailored_settings!$B$2&amp;[1]source_data!C16),IF(AND([1]source_data!C16&lt;&gt;"",[1]tailored_settings!$B$15="Do not publish"),CONCATENATE([1]tailored_settings!$B$2&amp;TEXT(ROW(A14)-1,"0000")&amp;"_"&amp;TEXT(F14,"yyyy-mm")),CONCATENATE([1]tailored_settings!$B$2&amp;TEXT(ROW(A14)-1,"0000")&amp;"_"&amp;TEXT(F14,"yyyy-mm")))))</f>
        <v>360G-Longleigh-E23-00011W</v>
      </c>
      <c r="B14" s="6" t="str">
        <f>IF([1]source_data!G16="","",IF([1]source_data!E16&lt;&gt;"",[1]source_data!E16,CONCATENATE("Grant to "&amp;G14)))</f>
        <v>Grant to Individual Recipient</v>
      </c>
      <c r="C14" s="6" t="str">
        <f>IF([1]source_data!G16="","",IF([1]source_data!F16="","",[1]source_data!F16))</f>
        <v>Helping to alleviate financial hardship</v>
      </c>
      <c r="D14" s="7">
        <f>IF([1]source_data!G16="","",IF([1]source_data!G16="","",[1]source_data!G16))</f>
        <v>618</v>
      </c>
      <c r="E14" s="6" t="str">
        <f>IF([1]source_data!G16="","",[1]tailored_settings!$B$3)</f>
        <v>GBP</v>
      </c>
      <c r="F14" s="8">
        <f>IF([1]source_data!G16="","",IF([1]source_data!H16="","",[1]source_data!H16))</f>
        <v>45117</v>
      </c>
      <c r="G14" s="6" t="str">
        <f>IF([1]source_data!G16="","",[1]tailored_settings!$B$5)</f>
        <v>Individual Recipient</v>
      </c>
      <c r="H14" s="6" t="str">
        <f>IF([1]source_data!G16="","",IF(AND([1]source_data!A16&lt;&gt;"",[1]tailored_settings!$B$16="Publish"),CONCATENATE([1]tailored_settings!$B$2&amp;[1]source_data!A16),IF(AND([1]source_data!A16&lt;&gt;"",[1]tailored_settings!$B$16="Do not publish"),CONCATENATE([1]tailored_settings!$B$4&amp;TEXT(ROW(A14)-1,"0000")&amp;"_"&amp;TEXT(F14,"yyyy-mm")),CONCATENATE([1]tailored_settings!$B$4&amp;TEXT(ROW(A14)-1,"0000")&amp;"_"&amp;TEXT(F14,"yyyy-mm")))))</f>
        <v>360G-Longleigh-IND-0013_2023-07</v>
      </c>
      <c r="I14" s="6" t="str">
        <f>IF([1]source_data!G16="","",[1]tailored_settings!$B$7)</f>
        <v>Longleigh Foundation</v>
      </c>
      <c r="J14" s="6" t="str">
        <f>IF([1]source_data!G16="","",[1]tailored_settings!$B$6)</f>
        <v>GB-CHC-1169016</v>
      </c>
      <c r="K14" s="6" t="str">
        <f>IF([1]source_data!G16="","",IF([1]source_data!I16="","",VLOOKUP([1]source_data!I16,[1]codelist_mapping!A:C,3,FALSE)))</f>
        <v>GTIR040</v>
      </c>
      <c r="L14" s="6" t="str">
        <f>IF([1]source_data!G16="","",IF([1]source_data!J16="","",VLOOKUP([1]source_data!J16,[1]codelist_mapping!A:C,3,FALSE)))</f>
        <v/>
      </c>
      <c r="M14" s="6" t="str">
        <f>IF([1]source_data!G16="","",IF([1]source_data!K16="","",IF([1]source_data!M16&lt;&gt;"",CONCATENATE(VLOOKUP([1]source_data!K16,[1]codelist_mapping!F:H,3,FALSE)&amp;";"&amp;VLOOKUP([1]source_data!L16,[1]codelist_mapping!F:H,3,FALSE)&amp;";"&amp;VLOOKUP([1]source_data!M16,[1]codelist_mapping!F:H,3,FALSE)),IF([1]source_data!L16&lt;&gt;"",CONCATENATE(VLOOKUP([1]source_data!K16,[1]codelist_mapping!F:H,3,FALSE)&amp;";"&amp;VLOOKUP([1]source_data!L16,[1]codelist_mapping!F:H,3,FALSE)),IF([1]source_data!K16&lt;&gt;"",CONCATENATE(VLOOKUP([1]source_data!K16,[1]codelist_mapping!F:H,3,FALSE)))))))</f>
        <v>GTIP020</v>
      </c>
      <c r="N14" s="9" t="str">
        <f>IF([1]source_data!G16="","",IF([1]source_data!D16="","",VLOOKUP([1]source_data!D16,[1]geo_data!A:I,9,FALSE)))</f>
        <v>Mortimer</v>
      </c>
      <c r="O14" s="9" t="str">
        <f>IF([1]source_data!G16="","",IF([1]source_data!D16="","",VLOOKUP([1]source_data!D16,[1]geo_data!A:I,8,FALSE)))</f>
        <v>E05009473</v>
      </c>
      <c r="P14" s="9" t="str">
        <f>IF([1]source_data!G16="","",IF(LEFT(O14,3)="E05","WD",IF(LEFT(O14,3)="S13","WD",IF(LEFT(O14,3)="W05","WD",IF(LEFT(O14,3)="W06","UA",IF(LEFT(O14,3)="S12","CA",IF(LEFT(O14,3)="E06","UA",IF(LEFT(O14,3)="E07","NMD",IF(LEFT(O14,3)="E08","MD",IF(LEFT(O14,3)="E09","LONB"))))))))))</f>
        <v>WD</v>
      </c>
      <c r="Q14" s="9" t="str">
        <f>IF([1]source_data!G16="","",IF([1]source_data!D16="","",VLOOKUP([1]source_data!D16,[1]geo_data!A:I,7,FALSE)))</f>
        <v>Herefordshire, County of</v>
      </c>
      <c r="R14" s="9" t="str">
        <f>IF([1]source_data!G16="","",IF([1]source_data!D16="","",VLOOKUP([1]source_data!D16,[1]geo_data!A:I,6,FALSE)))</f>
        <v>E06000019</v>
      </c>
      <c r="S14" s="9" t="str">
        <f>IF([1]source_data!G16="","",IF(LEFT(R14,3)="E05","WD",IF(LEFT(R14,3)="S13","WD",IF(LEFT(R14,3)="W05","WD",IF(LEFT(R14,3)="W06","UA",IF(LEFT(R14,3)="S12","CA",IF(LEFT(R14,3)="E06","UA",IF(LEFT(R14,3)="E07","NMD",IF(LEFT(R14,3)="E08","MD",IF(LEFT(R14,3)="E09","LONB"))))))))))</f>
        <v>UA</v>
      </c>
      <c r="T14" s="6" t="str">
        <f>IF([1]source_data!G16="","",IF([1]source_data!N16="","",[1]source_data!N16))</f>
        <v>Hardship Grant</v>
      </c>
      <c r="U14" s="10">
        <f>IF([1]source_data!G16="","",[1]tailored_settings!$B$8)</f>
        <v>45622</v>
      </c>
      <c r="V14" s="6" t="str">
        <f>IF([1]source_data!G16="","",[1]tailored_settings!$B$9)</f>
        <v>http://www.longleigh.org/</v>
      </c>
      <c r="W14" s="8">
        <f>IF([1]source_data!G16="","",IF([1]source_data!O16="","",[1]source_data!O16))</f>
        <v>45117</v>
      </c>
      <c r="X14" s="8">
        <f>IF([1]source_data!G16="","",IF([1]source_data!P16="","",[1]source_data!P16))</f>
        <v>45145</v>
      </c>
      <c r="Y14" s="6" t="str">
        <f>IF([1]source_data!G16="","",IF([1]source_data!Q16="","",[1]source_data!Q16))</f>
        <v/>
      </c>
      <c r="Z14" s="11" t="str">
        <f>IF([1]source_data!G16="","",IF([1]source_data!I16="","",[1]tailored_settings!$B$10))</f>
        <v>Primary grant reason</v>
      </c>
      <c r="AA14" s="11" t="str">
        <f>IF([1]source_data!G16="","",IF([1]source_data!I16="","",[1]source_data!I16))</f>
        <v>2. Customer receiving medication and/or therapy for a mental health condition or substance addiction</v>
      </c>
      <c r="AB14" s="11" t="str">
        <f>IF([1]source_data!G16="","",IF([1]source_data!J16="","",[1]tailored_settings!$B$11))</f>
        <v/>
      </c>
      <c r="AC14" s="11" t="str">
        <f>IF([1]source_data!G16="","",IF([1]source_data!J16="","",[1]source_data!J16))</f>
        <v/>
      </c>
      <c r="AD14" s="11" t="str">
        <f>IF([1]source_data!G16="","",IF([1]source_data!K16="","",[1]tailored_settings!$B$12))</f>
        <v>Grant purpose</v>
      </c>
      <c r="AE14" s="11" t="str">
        <f>IF([1]source_data!G16="","",IF([1]source_data!K16="","",[1]source_data!K16))</f>
        <v>Appliances</v>
      </c>
      <c r="AF14" s="11" t="str">
        <f>IF([1]source_data!G16="","",IF([1]source_data!L16="","",[1]tailored_settings!$B$13))</f>
        <v/>
      </c>
      <c r="AG14" s="11" t="str">
        <f>IF([1]source_data!G16="","",IF([1]source_data!L16="","",[1]source_data!L16))</f>
        <v/>
      </c>
      <c r="AH14" s="11" t="str">
        <f>IF([1]source_data!G16="","",IF([1]source_data!M16="","",[1]tailored_settings!$B$14))</f>
        <v/>
      </c>
      <c r="AI14" s="11" t="str">
        <f>IF([1]source_data!G16="","",IF([1]source_data!M16="","",[1]source_data!M16))</f>
        <v/>
      </c>
    </row>
    <row r="15" spans="1:35" x14ac:dyDescent="0.2">
      <c r="A15" s="6" t="str">
        <f>IF([1]source_data!G17="","",IF(AND([1]source_data!C17&lt;&gt;"",[1]tailored_settings!$B$15="Publish"),CONCATENATE([1]tailored_settings!$B$2&amp;[1]source_data!C17),IF(AND([1]source_data!C17&lt;&gt;"",[1]tailored_settings!$B$15="Do not publish"),CONCATENATE([1]tailored_settings!$B$2&amp;TEXT(ROW(A15)-1,"0000")&amp;"_"&amp;TEXT(F15,"yyyy-mm")),CONCATENATE([1]tailored_settings!$B$2&amp;TEXT(ROW(A15)-1,"0000")&amp;"_"&amp;TEXT(F15,"yyyy-mm")))))</f>
        <v>360G-Longleigh-E23-00012W</v>
      </c>
      <c r="B15" s="6" t="str">
        <f>IF([1]source_data!G17="","",IF([1]source_data!E17&lt;&gt;"",[1]source_data!E17,CONCATENATE("Grant to "&amp;G15)))</f>
        <v>Grant to Individual Recipient</v>
      </c>
      <c r="C15" s="6" t="str">
        <f>IF([1]source_data!G17="","",IF([1]source_data!F17="","",[1]source_data!F17))</f>
        <v>Helping to alleviate financial hardship</v>
      </c>
      <c r="D15" s="7">
        <f>IF([1]source_data!G17="","",IF([1]source_data!G17="","",[1]source_data!G17))</f>
        <v>801.69</v>
      </c>
      <c r="E15" s="6" t="str">
        <f>IF([1]source_data!G17="","",[1]tailored_settings!$B$3)</f>
        <v>GBP</v>
      </c>
      <c r="F15" s="8">
        <f>IF([1]source_data!G17="","",IF([1]source_data!H17="","",[1]source_data!H17))</f>
        <v>45117</v>
      </c>
      <c r="G15" s="6" t="str">
        <f>IF([1]source_data!G17="","",[1]tailored_settings!$B$5)</f>
        <v>Individual Recipient</v>
      </c>
      <c r="H15" s="6" t="str">
        <f>IF([1]source_data!G17="","",IF(AND([1]source_data!A17&lt;&gt;"",[1]tailored_settings!$B$16="Publish"),CONCATENATE([1]tailored_settings!$B$2&amp;[1]source_data!A17),IF(AND([1]source_data!A17&lt;&gt;"",[1]tailored_settings!$B$16="Do not publish"),CONCATENATE([1]tailored_settings!$B$4&amp;TEXT(ROW(A15)-1,"0000")&amp;"_"&amp;TEXT(F15,"yyyy-mm")),CONCATENATE([1]tailored_settings!$B$4&amp;TEXT(ROW(A15)-1,"0000")&amp;"_"&amp;TEXT(F15,"yyyy-mm")))))</f>
        <v>360G-Longleigh-IND-0014_2023-07</v>
      </c>
      <c r="I15" s="6" t="str">
        <f>IF([1]source_data!G17="","",[1]tailored_settings!$B$7)</f>
        <v>Longleigh Foundation</v>
      </c>
      <c r="J15" s="6" t="str">
        <f>IF([1]source_data!G17="","",[1]tailored_settings!$B$6)</f>
        <v>GB-CHC-1169016</v>
      </c>
      <c r="K15" s="6" t="str">
        <f>IF([1]source_data!G17="","",IF([1]source_data!I17="","",VLOOKUP([1]source_data!I17,[1]codelist_mapping!A:C,3,FALSE)))</f>
        <v>GTIR040</v>
      </c>
      <c r="L15" s="6" t="str">
        <f>IF([1]source_data!G17="","",IF([1]source_data!J17="","",VLOOKUP([1]source_data!J17,[1]codelist_mapping!A:C,3,FALSE)))</f>
        <v/>
      </c>
      <c r="M15" s="6" t="str">
        <f>IF([1]source_data!G17="","",IF([1]source_data!K17="","",IF([1]source_data!M17&lt;&gt;"",CONCATENATE(VLOOKUP([1]source_data!K17,[1]codelist_mapping!F:H,3,FALSE)&amp;";"&amp;VLOOKUP([1]source_data!L17,[1]codelist_mapping!F:H,3,FALSE)&amp;";"&amp;VLOOKUP([1]source_data!M17,[1]codelist_mapping!F:H,3,FALSE)),IF([1]source_data!L17&lt;&gt;"",CONCATENATE(VLOOKUP([1]source_data!K17,[1]codelist_mapping!F:H,3,FALSE)&amp;";"&amp;VLOOKUP([1]source_data!L17,[1]codelist_mapping!F:H,3,FALSE)),IF([1]source_data!K17&lt;&gt;"",CONCATENATE(VLOOKUP([1]source_data!K17,[1]codelist_mapping!F:H,3,FALSE)))))))</f>
        <v>GTIP020;GTIP060</v>
      </c>
      <c r="N15" s="9" t="str">
        <f>IF([1]source_data!G17="","",IF([1]source_data!D17="","",VLOOKUP([1]source_data!D17,[1]geo_data!A:I,9,FALSE)))</f>
        <v>Halesowen North</v>
      </c>
      <c r="O15" s="9" t="str">
        <f>IF([1]source_data!G17="","",IF([1]source_data!D17="","",VLOOKUP([1]source_data!D17,[1]geo_data!A:I,8,FALSE)))</f>
        <v>E05001244</v>
      </c>
      <c r="P15" s="9" t="str">
        <f>IF([1]source_data!G17="","",IF(LEFT(O15,3)="E05","WD",IF(LEFT(O15,3)="S13","WD",IF(LEFT(O15,3)="W05","WD",IF(LEFT(O15,3)="W06","UA",IF(LEFT(O15,3)="S12","CA",IF(LEFT(O15,3)="E06","UA",IF(LEFT(O15,3)="E07","NMD",IF(LEFT(O15,3)="E08","MD",IF(LEFT(O15,3)="E09","LONB"))))))))))</f>
        <v>WD</v>
      </c>
      <c r="Q15" s="9" t="str">
        <f>IF([1]source_data!G17="","",IF([1]source_data!D17="","",VLOOKUP([1]source_data!D17,[1]geo_data!A:I,7,FALSE)))</f>
        <v>Dudley</v>
      </c>
      <c r="R15" s="9" t="str">
        <f>IF([1]source_data!G17="","",IF([1]source_data!D17="","",VLOOKUP([1]source_data!D17,[1]geo_data!A:I,6,FALSE)))</f>
        <v>E08000027</v>
      </c>
      <c r="S15" s="9" t="str">
        <f>IF([1]source_data!G17="","",IF(LEFT(R15,3)="E05","WD",IF(LEFT(R15,3)="S13","WD",IF(LEFT(R15,3)="W05","WD",IF(LEFT(R15,3)="W06","UA",IF(LEFT(R15,3)="S12","CA",IF(LEFT(R15,3)="E06","UA",IF(LEFT(R15,3)="E07","NMD",IF(LEFT(R15,3)="E08","MD",IF(LEFT(R15,3)="E09","LONB"))))))))))</f>
        <v>MD</v>
      </c>
      <c r="T15" s="6" t="str">
        <f>IF([1]source_data!G17="","",IF([1]source_data!N17="","",[1]source_data!N17))</f>
        <v>Hardship Grant</v>
      </c>
      <c r="U15" s="10">
        <f>IF([1]source_data!G17="","",[1]tailored_settings!$B$8)</f>
        <v>45622</v>
      </c>
      <c r="V15" s="6" t="str">
        <f>IF([1]source_data!G17="","",[1]tailored_settings!$B$9)</f>
        <v>http://www.longleigh.org/</v>
      </c>
      <c r="W15" s="8">
        <f>IF([1]source_data!G17="","",IF([1]source_data!O17="","",[1]source_data!O17))</f>
        <v>45117</v>
      </c>
      <c r="X15" s="8">
        <f>IF([1]source_data!G17="","",IF([1]source_data!P17="","",[1]source_data!P17))</f>
        <v>45289</v>
      </c>
      <c r="Y15" s="6" t="str">
        <f>IF([1]source_data!G17="","",IF([1]source_data!Q17="","",[1]source_data!Q17))</f>
        <v/>
      </c>
      <c r="Z15" s="11" t="str">
        <f>IF([1]source_data!G17="","",IF([1]source_data!I17="","",[1]tailored_settings!$B$10))</f>
        <v>Primary grant reason</v>
      </c>
      <c r="AA15" s="11" t="str">
        <f>IF([1]source_data!G17="","",IF([1]source_data!I17="","",[1]source_data!I17))</f>
        <v>2. Customer receiving medication and/or therapy for a mental health condition or substance addiction</v>
      </c>
      <c r="AB15" s="11" t="str">
        <f>IF([1]source_data!G17="","",IF([1]source_data!J17="","",[1]tailored_settings!$B$11))</f>
        <v/>
      </c>
      <c r="AC15" s="11" t="str">
        <f>IF([1]source_data!G17="","",IF([1]source_data!J17="","",[1]source_data!J17))</f>
        <v/>
      </c>
      <c r="AD15" s="11" t="str">
        <f>IF([1]source_data!G17="","",IF([1]source_data!K17="","",[1]tailored_settings!$B$12))</f>
        <v>Grant purpose</v>
      </c>
      <c r="AE15" s="11" t="str">
        <f>IF([1]source_data!G17="","",IF([1]source_data!K17="","",[1]source_data!K17))</f>
        <v xml:space="preserve">Furniture </v>
      </c>
      <c r="AF15" s="11" t="str">
        <f>IF([1]source_data!G17="","",IF([1]source_data!L17="","",[1]tailored_settings!$B$13))</f>
        <v>Grant purpose</v>
      </c>
      <c r="AG15" s="11" t="str">
        <f>IF([1]source_data!G17="","",IF([1]source_data!L17="","",[1]source_data!L17))</f>
        <v>Voucher for small household items</v>
      </c>
      <c r="AH15" s="11" t="str">
        <f>IF([1]source_data!G17="","",IF([1]source_data!M17="","",[1]tailored_settings!$B$14))</f>
        <v/>
      </c>
      <c r="AI15" s="11" t="str">
        <f>IF([1]source_data!G17="","",IF([1]source_data!M17="","",[1]source_data!M17))</f>
        <v/>
      </c>
    </row>
    <row r="16" spans="1:35" x14ac:dyDescent="0.2">
      <c r="A16" s="6" t="str">
        <f>IF([1]source_data!G18="","",IF(AND([1]source_data!C18&lt;&gt;"",[1]tailored_settings!$B$15="Publish"),CONCATENATE([1]tailored_settings!$B$2&amp;[1]source_data!C18),IF(AND([1]source_data!C18&lt;&gt;"",[1]tailored_settings!$B$15="Do not publish"),CONCATENATE([1]tailored_settings!$B$2&amp;TEXT(ROW(A16)-1,"0000")&amp;"_"&amp;TEXT(F16,"yyyy-mm")),CONCATENATE([1]tailored_settings!$B$2&amp;TEXT(ROW(A16)-1,"0000")&amp;"_"&amp;TEXT(F16,"yyyy-mm")))))</f>
        <v>360G-Longleigh-E23-00013W</v>
      </c>
      <c r="B16" s="6" t="str">
        <f>IF([1]source_data!G18="","",IF([1]source_data!E18&lt;&gt;"",[1]source_data!E18,CONCATENATE("Grant to "&amp;G16)))</f>
        <v>Grant to Individual Recipient</v>
      </c>
      <c r="C16" s="6" t="str">
        <f>IF([1]source_data!G18="","",IF([1]source_data!F18="","",[1]source_data!F18))</f>
        <v>Helping to alleviate financial hardship</v>
      </c>
      <c r="D16" s="7">
        <f>IF([1]source_data!G18="","",IF([1]source_data!G18="","",[1]source_data!G18))</f>
        <v>946</v>
      </c>
      <c r="E16" s="6" t="str">
        <f>IF([1]source_data!G18="","",[1]tailored_settings!$B$3)</f>
        <v>GBP</v>
      </c>
      <c r="F16" s="8">
        <f>IF([1]source_data!G18="","",IF([1]source_data!H18="","",[1]source_data!H18))</f>
        <v>45118</v>
      </c>
      <c r="G16" s="6" t="str">
        <f>IF([1]source_data!G18="","",[1]tailored_settings!$B$5)</f>
        <v>Individual Recipient</v>
      </c>
      <c r="H16" s="6" t="str">
        <f>IF([1]source_data!G18="","",IF(AND([1]source_data!A18&lt;&gt;"",[1]tailored_settings!$B$16="Publish"),CONCATENATE([1]tailored_settings!$B$2&amp;[1]source_data!A18),IF(AND([1]source_data!A18&lt;&gt;"",[1]tailored_settings!$B$16="Do not publish"),CONCATENATE([1]tailored_settings!$B$4&amp;TEXT(ROW(A16)-1,"0000")&amp;"_"&amp;TEXT(F16,"yyyy-mm")),CONCATENATE([1]tailored_settings!$B$4&amp;TEXT(ROW(A16)-1,"0000")&amp;"_"&amp;TEXT(F16,"yyyy-mm")))))</f>
        <v>360G-Longleigh-IND-0015_2023-07</v>
      </c>
      <c r="I16" s="6" t="str">
        <f>IF([1]source_data!G18="","",[1]tailored_settings!$B$7)</f>
        <v>Longleigh Foundation</v>
      </c>
      <c r="J16" s="6" t="str">
        <f>IF([1]source_data!G18="","",[1]tailored_settings!$B$6)</f>
        <v>GB-CHC-1169016</v>
      </c>
      <c r="K16" s="6" t="str">
        <f>IF([1]source_data!G18="","",IF([1]source_data!I18="","",VLOOKUP([1]source_data!I18,[1]codelist_mapping!A:C,3,FALSE)))</f>
        <v>GTIR010</v>
      </c>
      <c r="L16" s="6" t="str">
        <f>IF([1]source_data!G18="","",IF([1]source_data!J18="","",VLOOKUP([1]source_data!J18,[1]codelist_mapping!A:C,3,FALSE)))</f>
        <v/>
      </c>
      <c r="M16" s="6" t="str">
        <f>IF([1]source_data!G18="","",IF([1]source_data!K18="","",IF([1]source_data!M18&lt;&gt;"",CONCATENATE(VLOOKUP([1]source_data!K18,[1]codelist_mapping!F:H,3,FALSE)&amp;";"&amp;VLOOKUP([1]source_data!L18,[1]codelist_mapping!F:H,3,FALSE)&amp;";"&amp;VLOOKUP([1]source_data!M18,[1]codelist_mapping!F:H,3,FALSE)),IF([1]source_data!L18&lt;&gt;"",CONCATENATE(VLOOKUP([1]source_data!K18,[1]codelist_mapping!F:H,3,FALSE)&amp;";"&amp;VLOOKUP([1]source_data!L18,[1]codelist_mapping!F:H,3,FALSE)),IF([1]source_data!K18&lt;&gt;"",CONCATENATE(VLOOKUP([1]source_data!K18,[1]codelist_mapping!F:H,3,FALSE)))))))</f>
        <v>GTIP050;GTIP070;GTIP080</v>
      </c>
      <c r="N16" s="9" t="str">
        <f>IF([1]source_data!G18="","",IF([1]source_data!D18="","",VLOOKUP([1]source_data!D18,[1]geo_data!A:I,9,FALSE)))</f>
        <v>Smethwick</v>
      </c>
      <c r="O16" s="9" t="str">
        <f>IF([1]source_data!G18="","",IF([1]source_data!D18="","",VLOOKUP([1]source_data!D18,[1]geo_data!A:I,8,FALSE)))</f>
        <v>E05001277</v>
      </c>
      <c r="P16" s="9" t="str">
        <f>IF([1]source_data!G18="","",IF(LEFT(O16,3)="E05","WD",IF(LEFT(O16,3)="S13","WD",IF(LEFT(O16,3)="W05","WD",IF(LEFT(O16,3)="W06","UA",IF(LEFT(O16,3)="S12","CA",IF(LEFT(O16,3)="E06","UA",IF(LEFT(O16,3)="E07","NMD",IF(LEFT(O16,3)="E08","MD",IF(LEFT(O16,3)="E09","LONB"))))))))))</f>
        <v>WD</v>
      </c>
      <c r="Q16" s="9" t="str">
        <f>IF([1]source_data!G18="","",IF([1]source_data!D18="","",VLOOKUP([1]source_data!D18,[1]geo_data!A:I,7,FALSE)))</f>
        <v>Sandwell</v>
      </c>
      <c r="R16" s="9" t="str">
        <f>IF([1]source_data!G18="","",IF([1]source_data!D18="","",VLOOKUP([1]source_data!D18,[1]geo_data!A:I,6,FALSE)))</f>
        <v>E08000028</v>
      </c>
      <c r="S16" s="9" t="str">
        <f>IF([1]source_data!G18="","",IF(LEFT(R16,3)="E05","WD",IF(LEFT(R16,3)="S13","WD",IF(LEFT(R16,3)="W05","WD",IF(LEFT(R16,3)="W06","UA",IF(LEFT(R16,3)="S12","CA",IF(LEFT(R16,3)="E06","UA",IF(LEFT(R16,3)="E07","NMD",IF(LEFT(R16,3)="E08","MD",IF(LEFT(R16,3)="E09","LONB"))))))))))</f>
        <v>MD</v>
      </c>
      <c r="T16" s="6" t="str">
        <f>IF([1]source_data!G18="","",IF([1]source_data!N18="","",[1]source_data!N18))</f>
        <v>Hardship Grant</v>
      </c>
      <c r="U16" s="10">
        <f>IF([1]source_data!G18="","",[1]tailored_settings!$B$8)</f>
        <v>45622</v>
      </c>
      <c r="V16" s="6" t="str">
        <f>IF([1]source_data!G18="","",[1]tailored_settings!$B$9)</f>
        <v>http://www.longleigh.org/</v>
      </c>
      <c r="W16" s="8">
        <f>IF([1]source_data!G18="","",IF([1]source_data!O18="","",[1]source_data!O18))</f>
        <v>45118</v>
      </c>
      <c r="X16" s="8">
        <f>IF([1]source_data!G18="","",IF([1]source_data!P18="","",[1]source_data!P18))</f>
        <v>45330</v>
      </c>
      <c r="Y16" s="6" t="str">
        <f>IF([1]source_data!G18="","",IF([1]source_data!Q18="","",[1]source_data!Q18))</f>
        <v/>
      </c>
      <c r="Z16" s="11" t="str">
        <f>IF([1]source_data!G18="","",IF([1]source_data!I18="","",[1]tailored_settings!$B$10))</f>
        <v>Primary grant reason</v>
      </c>
      <c r="AA16" s="11" t="str">
        <f>IF([1]source_data!G18="","",IF([1]source_data!I18="","",[1]source_data!I18))</f>
        <v>7. Customer where there is a child/ren in receipt of means-tested free school meals</v>
      </c>
      <c r="AB16" s="11" t="str">
        <f>IF([1]source_data!G18="","",IF([1]source_data!J18="","",[1]tailored_settings!$B$11))</f>
        <v/>
      </c>
      <c r="AC16" s="11" t="str">
        <f>IF([1]source_data!G18="","",IF([1]source_data!J18="","",[1]source_data!J18))</f>
        <v/>
      </c>
      <c r="AD16" s="11" t="str">
        <f>IF([1]source_data!G18="","",IF([1]source_data!K18="","",[1]tailored_settings!$B$12))</f>
        <v>Grant purpose</v>
      </c>
      <c r="AE16" s="11" t="str">
        <f>IF([1]source_data!G18="","",IF([1]source_data!K18="","",[1]source_data!K18))</f>
        <v>Utility Vouchers</v>
      </c>
      <c r="AF16" s="11" t="str">
        <f>IF([1]source_data!G18="","",IF([1]source_data!L18="","",[1]tailored_settings!$B$13))</f>
        <v>Grant purpose</v>
      </c>
      <c r="AG16" s="11" t="str">
        <f>IF([1]source_data!G18="","",IF([1]source_data!L18="","",[1]source_data!L18))</f>
        <v>Food Vouchers</v>
      </c>
      <c r="AH16" s="11" t="str">
        <f>IF([1]source_data!G18="","",IF([1]source_data!M18="","",[1]tailored_settings!$B$14))</f>
        <v>Grant purpose</v>
      </c>
      <c r="AI16" s="11" t="str">
        <f>IF([1]source_data!G18="","",IF([1]source_data!M18="","",[1]source_data!M18))</f>
        <v>Clothing</v>
      </c>
    </row>
    <row r="17" spans="1:35" x14ac:dyDescent="0.2">
      <c r="A17" s="6" t="str">
        <f>IF([1]source_data!G19="","",IF(AND([1]source_data!C19&lt;&gt;"",[1]tailored_settings!$B$15="Publish"),CONCATENATE([1]tailored_settings!$B$2&amp;[1]source_data!C19),IF(AND([1]source_data!C19&lt;&gt;"",[1]tailored_settings!$B$15="Do not publish"),CONCATENATE([1]tailored_settings!$B$2&amp;TEXT(ROW(A17)-1,"0000")&amp;"_"&amp;TEXT(F17,"yyyy-mm")),CONCATENATE([1]tailored_settings!$B$2&amp;TEXT(ROW(A17)-1,"0000")&amp;"_"&amp;TEXT(F17,"yyyy-mm")))))</f>
        <v>360G-Longleigh-E23-00014W</v>
      </c>
      <c r="B17" s="6" t="str">
        <f>IF([1]source_data!G19="","",IF([1]source_data!E19&lt;&gt;"",[1]source_data!E19,CONCATENATE("Grant to "&amp;G17)))</f>
        <v>Grant to Individual Recipient</v>
      </c>
      <c r="C17" s="6" t="str">
        <f>IF([1]source_data!G19="","",IF([1]source_data!F19="","",[1]source_data!F19))</f>
        <v>Helping to alleviate financial hardship</v>
      </c>
      <c r="D17" s="7">
        <f>IF([1]source_data!G19="","",IF([1]source_data!G19="","",[1]source_data!G19))</f>
        <v>506</v>
      </c>
      <c r="E17" s="6" t="str">
        <f>IF([1]source_data!G19="","",[1]tailored_settings!$B$3)</f>
        <v>GBP</v>
      </c>
      <c r="F17" s="8">
        <f>IF([1]source_data!G19="","",IF([1]source_data!H19="","",[1]source_data!H19))</f>
        <v>45120</v>
      </c>
      <c r="G17" s="6" t="str">
        <f>IF([1]source_data!G19="","",[1]tailored_settings!$B$5)</f>
        <v>Individual Recipient</v>
      </c>
      <c r="H17" s="6" t="str">
        <f>IF([1]source_data!G19="","",IF(AND([1]source_data!A19&lt;&gt;"",[1]tailored_settings!$B$16="Publish"),CONCATENATE([1]tailored_settings!$B$2&amp;[1]source_data!A19),IF(AND([1]source_data!A19&lt;&gt;"",[1]tailored_settings!$B$16="Do not publish"),CONCATENATE([1]tailored_settings!$B$4&amp;TEXT(ROW(A17)-1,"0000")&amp;"_"&amp;TEXT(F17,"yyyy-mm")),CONCATENATE([1]tailored_settings!$B$4&amp;TEXT(ROW(A17)-1,"0000")&amp;"_"&amp;TEXT(F17,"yyyy-mm")))))</f>
        <v>360G-Longleigh-IND-0016_2023-07</v>
      </c>
      <c r="I17" s="6" t="str">
        <f>IF([1]source_data!G19="","",[1]tailored_settings!$B$7)</f>
        <v>Longleigh Foundation</v>
      </c>
      <c r="J17" s="6" t="str">
        <f>IF([1]source_data!G19="","",[1]tailored_settings!$B$6)</f>
        <v>GB-CHC-1169016</v>
      </c>
      <c r="K17" s="6" t="str">
        <f>IF([1]source_data!G19="","",IF([1]source_data!I19="","",VLOOKUP([1]source_data!I19,[1]codelist_mapping!A:C,3,FALSE)))</f>
        <v>GTIR080</v>
      </c>
      <c r="L17" s="6" t="str">
        <f>IF([1]source_data!G19="","",IF([1]source_data!J19="","",VLOOKUP([1]source_data!J19,[1]codelist_mapping!A:C,3,FALSE)))</f>
        <v>GTIR060</v>
      </c>
      <c r="M17" s="6" t="str">
        <f>IF([1]source_data!G19="","",IF([1]source_data!K19="","",IF([1]source_data!M19&lt;&gt;"",CONCATENATE(VLOOKUP([1]source_data!K19,[1]codelist_mapping!F:H,3,FALSE)&amp;";"&amp;VLOOKUP([1]source_data!L19,[1]codelist_mapping!F:H,3,FALSE)&amp;";"&amp;VLOOKUP([1]source_data!M19,[1]codelist_mapping!F:H,3,FALSE)),IF([1]source_data!L19&lt;&gt;"",CONCATENATE(VLOOKUP([1]source_data!K19,[1]codelist_mapping!F:H,3,FALSE)&amp;";"&amp;VLOOKUP([1]source_data!L19,[1]codelist_mapping!F:H,3,FALSE)),IF([1]source_data!K19&lt;&gt;"",CONCATENATE(VLOOKUP([1]source_data!K19,[1]codelist_mapping!F:H,3,FALSE)))))))</f>
        <v>GTIP020;GTIP060</v>
      </c>
      <c r="N17" s="9" t="str">
        <f>IF([1]source_data!G19="","",IF([1]source_data!D19="","",VLOOKUP([1]source_data!D19,[1]geo_data!A:I,9,FALSE)))</f>
        <v>Cubbington &amp; Leek Wootton</v>
      </c>
      <c r="O17" s="9" t="str">
        <f>IF([1]source_data!G19="","",IF([1]source_data!D19="","",VLOOKUP([1]source_data!D19,[1]geo_data!A:I,8,FALSE)))</f>
        <v>E05012617</v>
      </c>
      <c r="P17" s="9" t="str">
        <f>IF([1]source_data!G19="","",IF(LEFT(O17,3)="E05","WD",IF(LEFT(O17,3)="S13","WD",IF(LEFT(O17,3)="W05","WD",IF(LEFT(O17,3)="W06","UA",IF(LEFT(O17,3)="S12","CA",IF(LEFT(O17,3)="E06","UA",IF(LEFT(O17,3)="E07","NMD",IF(LEFT(O17,3)="E08","MD",IF(LEFT(O17,3)="E09","LONB"))))))))))</f>
        <v>WD</v>
      </c>
      <c r="Q17" s="9" t="str">
        <f>IF([1]source_data!G19="","",IF([1]source_data!D19="","",VLOOKUP([1]source_data!D19,[1]geo_data!A:I,7,FALSE)))</f>
        <v>Warwick</v>
      </c>
      <c r="R17" s="9" t="str">
        <f>IF([1]source_data!G19="","",IF([1]source_data!D19="","",VLOOKUP([1]source_data!D19,[1]geo_data!A:I,6,FALSE)))</f>
        <v>E07000222</v>
      </c>
      <c r="S17" s="9" t="str">
        <f>IF([1]source_data!G19="","",IF(LEFT(R17,3)="E05","WD",IF(LEFT(R17,3)="S13","WD",IF(LEFT(R17,3)="W05","WD",IF(LEFT(R17,3)="W06","UA",IF(LEFT(R17,3)="S12","CA",IF(LEFT(R17,3)="E06","UA",IF(LEFT(R17,3)="E07","NMD",IF(LEFT(R17,3)="E08","MD",IF(LEFT(R17,3)="E09","LONB"))))))))))</f>
        <v>NMD</v>
      </c>
      <c r="T17" s="6" t="str">
        <f>IF([1]source_data!G19="","",IF([1]source_data!N19="","",[1]source_data!N19))</f>
        <v>Hardship Grant</v>
      </c>
      <c r="U17" s="10">
        <f>IF([1]source_data!G19="","",[1]tailored_settings!$B$8)</f>
        <v>45622</v>
      </c>
      <c r="V17" s="6" t="str">
        <f>IF([1]source_data!G19="","",[1]tailored_settings!$B$9)</f>
        <v>http://www.longleigh.org/</v>
      </c>
      <c r="W17" s="8">
        <f>IF([1]source_data!G19="","",IF([1]source_data!O19="","",[1]source_data!O19))</f>
        <v>45120</v>
      </c>
      <c r="X17" s="8">
        <f>IF([1]source_data!G19="","",IF([1]source_data!P19="","",[1]source_data!P19))</f>
        <v>45268</v>
      </c>
      <c r="Y17" s="6" t="str">
        <f>IF([1]source_data!G19="","",IF([1]source_data!Q19="","",[1]source_data!Q19))</f>
        <v/>
      </c>
      <c r="Z17" s="11" t="str">
        <f>IF([1]source_data!G19="","",IF([1]source_data!I19="","",[1]tailored_settings!$B$10))</f>
        <v>Primary grant reason</v>
      </c>
      <c r="AA17" s="11" t="str">
        <f>IF([1]source_data!G19="","",IF([1]source_data!I19="","",[1]source_data!I19))</f>
        <v>3  Customer/family moving from homelessness/supported living into independent living</v>
      </c>
      <c r="AB17" s="11" t="str">
        <f>IF([1]source_data!G19="","",IF([1]source_data!J19="","",[1]tailored_settings!$B$11))</f>
        <v>Secondary grant reason</v>
      </c>
      <c r="AC17" s="11" t="str">
        <f>IF([1]source_data!G19="","",IF([1]source_data!J19="","",[1]source_data!J19))</f>
        <v>4. Customer/family fleeing from a violent or abusive relationship</v>
      </c>
      <c r="AD17" s="11" t="str">
        <f>IF([1]source_data!G19="","",IF([1]source_data!K19="","",[1]tailored_settings!$B$12))</f>
        <v>Grant purpose</v>
      </c>
      <c r="AE17" s="11" t="str">
        <f>IF([1]source_data!G19="","",IF([1]source_data!K19="","",[1]source_data!K19))</f>
        <v>Appliances</v>
      </c>
      <c r="AF17" s="11" t="str">
        <f>IF([1]source_data!G19="","",IF([1]source_data!L19="","",[1]tailored_settings!$B$13))</f>
        <v>Grant purpose</v>
      </c>
      <c r="AG17" s="11" t="str">
        <f>IF([1]source_data!G19="","",IF([1]source_data!L19="","",[1]source_data!L19))</f>
        <v>Voucher for small household items</v>
      </c>
      <c r="AH17" s="11" t="str">
        <f>IF([1]source_data!G19="","",IF([1]source_data!M19="","",[1]tailored_settings!$B$14))</f>
        <v/>
      </c>
      <c r="AI17" s="11" t="str">
        <f>IF([1]source_data!G19="","",IF([1]source_data!M19="","",[1]source_data!M19))</f>
        <v/>
      </c>
    </row>
    <row r="18" spans="1:35" x14ac:dyDescent="0.2">
      <c r="A18" s="6" t="str">
        <f>IF([1]source_data!G20="","",IF(AND([1]source_data!C20&lt;&gt;"",[1]tailored_settings!$B$15="Publish"),CONCATENATE([1]tailored_settings!$B$2&amp;[1]source_data!C20),IF(AND([1]source_data!C20&lt;&gt;"",[1]tailored_settings!$B$15="Do not publish"),CONCATENATE([1]tailored_settings!$B$2&amp;TEXT(ROW(A18)-1,"0000")&amp;"_"&amp;TEXT(F18,"yyyy-mm")),CONCATENATE([1]tailored_settings!$B$2&amp;TEXT(ROW(A18)-1,"0000")&amp;"_"&amp;TEXT(F18,"yyyy-mm")))))</f>
        <v>360G-Longleigh-E23-00015W</v>
      </c>
      <c r="B18" s="6" t="str">
        <f>IF([1]source_data!G20="","",IF([1]source_data!E20&lt;&gt;"",[1]source_data!E20,CONCATENATE("Grant to "&amp;G18)))</f>
        <v>Grant to Individual Recipient</v>
      </c>
      <c r="C18" s="6" t="str">
        <f>IF([1]source_data!G20="","",IF([1]source_data!F20="","",[1]source_data!F20))</f>
        <v>Helping to alleviate financial hardship</v>
      </c>
      <c r="D18" s="7">
        <f>IF([1]source_data!G20="","",IF([1]source_data!G20="","",[1]source_data!G20))</f>
        <v>1000</v>
      </c>
      <c r="E18" s="6" t="str">
        <f>IF([1]source_data!G20="","",[1]tailored_settings!$B$3)</f>
        <v>GBP</v>
      </c>
      <c r="F18" s="8">
        <f>IF([1]source_data!G20="","",IF([1]source_data!H20="","",[1]source_data!H20))</f>
        <v>45120</v>
      </c>
      <c r="G18" s="6" t="str">
        <f>IF([1]source_data!G20="","",[1]tailored_settings!$B$5)</f>
        <v>Individual Recipient</v>
      </c>
      <c r="H18" s="6" t="str">
        <f>IF([1]source_data!G20="","",IF(AND([1]source_data!A20&lt;&gt;"",[1]tailored_settings!$B$16="Publish"),CONCATENATE([1]tailored_settings!$B$2&amp;[1]source_data!A20),IF(AND([1]source_data!A20&lt;&gt;"",[1]tailored_settings!$B$16="Do not publish"),CONCATENATE([1]tailored_settings!$B$4&amp;TEXT(ROW(A18)-1,"0000")&amp;"_"&amp;TEXT(F18,"yyyy-mm")),CONCATENATE([1]tailored_settings!$B$4&amp;TEXT(ROW(A18)-1,"0000")&amp;"_"&amp;TEXT(F18,"yyyy-mm")))))</f>
        <v>360G-Longleigh-IND-0017_2023-07</v>
      </c>
      <c r="I18" s="6" t="str">
        <f>IF([1]source_data!G20="","",[1]tailored_settings!$B$7)</f>
        <v>Longleigh Foundation</v>
      </c>
      <c r="J18" s="6" t="str">
        <f>IF([1]source_data!G20="","",[1]tailored_settings!$B$6)</f>
        <v>GB-CHC-1169016</v>
      </c>
      <c r="K18" s="6" t="str">
        <f>IF([1]source_data!G20="","",IF([1]source_data!I20="","",VLOOKUP([1]source_data!I20,[1]codelist_mapping!A:C,3,FALSE)))</f>
        <v>GTIR030</v>
      </c>
      <c r="L18" s="6" t="str">
        <f>IF([1]source_data!G20="","",IF([1]source_data!J20="","",VLOOKUP([1]source_data!J20,[1]codelist_mapping!A:C,3,FALSE)))</f>
        <v/>
      </c>
      <c r="M18" s="6" t="str">
        <f>IF([1]source_data!G20="","",IF([1]source_data!K20="","",IF([1]source_data!M20&lt;&gt;"",CONCATENATE(VLOOKUP([1]source_data!K20,[1]codelist_mapping!F:H,3,FALSE)&amp;";"&amp;VLOOKUP([1]source_data!L20,[1]codelist_mapping!F:H,3,FALSE)&amp;";"&amp;VLOOKUP([1]source_data!M20,[1]codelist_mapping!F:H,3,FALSE)),IF([1]source_data!L20&lt;&gt;"",CONCATENATE(VLOOKUP([1]source_data!K20,[1]codelist_mapping!F:H,3,FALSE)&amp;";"&amp;VLOOKUP([1]source_data!L20,[1]codelist_mapping!F:H,3,FALSE)),IF([1]source_data!K20&lt;&gt;"",CONCATENATE(VLOOKUP([1]source_data!K20,[1]codelist_mapping!F:H,3,FALSE)))))))</f>
        <v>GTIP070;GTIP080</v>
      </c>
      <c r="N18" s="9" t="str">
        <f>IF([1]source_data!G20="","",IF([1]source_data!D20="","",VLOOKUP([1]source_data!D20,[1]geo_data!A:I,9,FALSE)))</f>
        <v>Warwick Saltisford</v>
      </c>
      <c r="O18" s="9" t="str">
        <f>IF([1]source_data!G20="","",IF([1]source_data!D20="","",VLOOKUP([1]source_data!D20,[1]geo_data!A:I,8,FALSE)))</f>
        <v>E05012630</v>
      </c>
      <c r="P18" s="9" t="str">
        <f>IF([1]source_data!G20="","",IF(LEFT(O18,3)="E05","WD",IF(LEFT(O18,3)="S13","WD",IF(LEFT(O18,3)="W05","WD",IF(LEFT(O18,3)="W06","UA",IF(LEFT(O18,3)="S12","CA",IF(LEFT(O18,3)="E06","UA",IF(LEFT(O18,3)="E07","NMD",IF(LEFT(O18,3)="E08","MD",IF(LEFT(O18,3)="E09","LONB"))))))))))</f>
        <v>WD</v>
      </c>
      <c r="Q18" s="9" t="str">
        <f>IF([1]source_data!G20="","",IF([1]source_data!D20="","",VLOOKUP([1]source_data!D20,[1]geo_data!A:I,7,FALSE)))</f>
        <v>Warwick</v>
      </c>
      <c r="R18" s="9" t="str">
        <f>IF([1]source_data!G20="","",IF([1]source_data!D20="","",VLOOKUP([1]source_data!D20,[1]geo_data!A:I,6,FALSE)))</f>
        <v>E07000222</v>
      </c>
      <c r="S18" s="9" t="str">
        <f>IF([1]source_data!G20="","",IF(LEFT(R18,3)="E05","WD",IF(LEFT(R18,3)="S13","WD",IF(LEFT(R18,3)="W05","WD",IF(LEFT(R18,3)="W06","UA",IF(LEFT(R18,3)="S12","CA",IF(LEFT(R18,3)="E06","UA",IF(LEFT(R18,3)="E07","NMD",IF(LEFT(R18,3)="E08","MD",IF(LEFT(R18,3)="E09","LONB"))))))))))</f>
        <v>NMD</v>
      </c>
      <c r="T18" s="6" t="str">
        <f>IF([1]source_data!G20="","",IF([1]source_data!N20="","",[1]source_data!N20))</f>
        <v>Hardship Grant</v>
      </c>
      <c r="U18" s="10">
        <f>IF([1]source_data!G20="","",[1]tailored_settings!$B$8)</f>
        <v>45622</v>
      </c>
      <c r="V18" s="6" t="str">
        <f>IF([1]source_data!G20="","",[1]tailored_settings!$B$9)</f>
        <v>http://www.longleigh.org/</v>
      </c>
      <c r="W18" s="8">
        <f>IF([1]source_data!G20="","",IF([1]source_data!O20="","",[1]source_data!O20))</f>
        <v>45120</v>
      </c>
      <c r="X18" s="8">
        <f>IF([1]source_data!G20="","",IF([1]source_data!P20="","",[1]source_data!P20))</f>
        <v>45268</v>
      </c>
      <c r="Y18" s="6" t="str">
        <f>IF([1]source_data!G20="","",IF([1]source_data!Q20="","",[1]source_data!Q20))</f>
        <v/>
      </c>
      <c r="Z18" s="11" t="str">
        <f>IF([1]source_data!G20="","",IF([1]source_data!I20="","",[1]tailored_settings!$B$10))</f>
        <v>Primary grant reason</v>
      </c>
      <c r="AA18" s="11" t="str">
        <f>IF([1]source_data!G20="","",IF([1]source_data!I20="","",[1]source_data!I20))</f>
        <v>1. Customer (or family member residing with them) with a diagnosed condition or disability (physical and/or sensory and/or behavioural)</v>
      </c>
      <c r="AB18" s="11" t="str">
        <f>IF([1]source_data!G20="","",IF([1]source_data!J20="","",[1]tailored_settings!$B$11))</f>
        <v/>
      </c>
      <c r="AC18" s="11" t="str">
        <f>IF([1]source_data!G20="","",IF([1]source_data!J20="","",[1]source_data!J20))</f>
        <v/>
      </c>
      <c r="AD18" s="11" t="str">
        <f>IF([1]source_data!G20="","",IF([1]source_data!K20="","",[1]tailored_settings!$B$12))</f>
        <v>Grant purpose</v>
      </c>
      <c r="AE18" s="11" t="str">
        <f>IF([1]source_data!G20="","",IF([1]source_data!K20="","",[1]source_data!K20))</f>
        <v>Food Vouchers</v>
      </c>
      <c r="AF18" s="11" t="str">
        <f>IF([1]source_data!G20="","",IF([1]source_data!L20="","",[1]tailored_settings!$B$13))</f>
        <v>Grant purpose</v>
      </c>
      <c r="AG18" s="11" t="str">
        <f>IF([1]source_data!G20="","",IF([1]source_data!L20="","",[1]source_data!L20))</f>
        <v>Clothing</v>
      </c>
      <c r="AH18" s="11" t="str">
        <f>IF([1]source_data!G20="","",IF([1]source_data!M20="","",[1]tailored_settings!$B$14))</f>
        <v/>
      </c>
      <c r="AI18" s="11" t="str">
        <f>IF([1]source_data!G20="","",IF([1]source_data!M20="","",[1]source_data!M20))</f>
        <v/>
      </c>
    </row>
    <row r="19" spans="1:35" x14ac:dyDescent="0.2">
      <c r="A19" s="6" t="str">
        <f>IF([1]source_data!G21="","",IF(AND([1]source_data!C21&lt;&gt;"",[1]tailored_settings!$B$15="Publish"),CONCATENATE([1]tailored_settings!$B$2&amp;[1]source_data!C21),IF(AND([1]source_data!C21&lt;&gt;"",[1]tailored_settings!$B$15="Do not publish"),CONCATENATE([1]tailored_settings!$B$2&amp;TEXT(ROW(A19)-1,"0000")&amp;"_"&amp;TEXT(F19,"yyyy-mm")),CONCATENATE([1]tailored_settings!$B$2&amp;TEXT(ROW(A19)-1,"0000")&amp;"_"&amp;TEXT(F19,"yyyy-mm")))))</f>
        <v>360G-Longleigh-E23-00016W</v>
      </c>
      <c r="B19" s="6" t="str">
        <f>IF([1]source_data!G21="","",IF([1]source_data!E21&lt;&gt;"",[1]source_data!E21,CONCATENATE("Grant to "&amp;G19)))</f>
        <v>Grant to Individual Recipient</v>
      </c>
      <c r="C19" s="6" t="str">
        <f>IF([1]source_data!G21="","",IF([1]source_data!F21="","",[1]source_data!F21))</f>
        <v>Helping to alleviate financial hardship</v>
      </c>
      <c r="D19" s="7">
        <f>IF([1]source_data!G21="","",IF([1]source_data!G21="","",[1]source_data!G21))</f>
        <v>338</v>
      </c>
      <c r="E19" s="6" t="str">
        <f>IF([1]source_data!G21="","",[1]tailored_settings!$B$3)</f>
        <v>GBP</v>
      </c>
      <c r="F19" s="8">
        <f>IF([1]source_data!G21="","",IF([1]source_data!H21="","",[1]source_data!H21))</f>
        <v>45120</v>
      </c>
      <c r="G19" s="6" t="str">
        <f>IF([1]source_data!G21="","",[1]tailored_settings!$B$5)</f>
        <v>Individual Recipient</v>
      </c>
      <c r="H19" s="6" t="str">
        <f>IF([1]source_data!G21="","",IF(AND([1]source_data!A21&lt;&gt;"",[1]tailored_settings!$B$16="Publish"),CONCATENATE([1]tailored_settings!$B$2&amp;[1]source_data!A21),IF(AND([1]source_data!A21&lt;&gt;"",[1]tailored_settings!$B$16="Do not publish"),CONCATENATE([1]tailored_settings!$B$4&amp;TEXT(ROW(A19)-1,"0000")&amp;"_"&amp;TEXT(F19,"yyyy-mm")),CONCATENATE([1]tailored_settings!$B$4&amp;TEXT(ROW(A19)-1,"0000")&amp;"_"&amp;TEXT(F19,"yyyy-mm")))))</f>
        <v>360G-Longleigh-IND-0018_2023-07</v>
      </c>
      <c r="I19" s="6" t="str">
        <f>IF([1]source_data!G21="","",[1]tailored_settings!$B$7)</f>
        <v>Longleigh Foundation</v>
      </c>
      <c r="J19" s="6" t="str">
        <f>IF([1]source_data!G21="","",[1]tailored_settings!$B$6)</f>
        <v>GB-CHC-1169016</v>
      </c>
      <c r="K19" s="6" t="str">
        <f>IF([1]source_data!G21="","",IF([1]source_data!I21="","",VLOOKUP([1]source_data!I21,[1]codelist_mapping!A:C,3,FALSE)))</f>
        <v>GTIR030</v>
      </c>
      <c r="L19" s="6" t="str">
        <f>IF([1]source_data!G21="","",IF([1]source_data!J21="","",VLOOKUP([1]source_data!J21,[1]codelist_mapping!A:C,3,FALSE)))</f>
        <v>GTIR080</v>
      </c>
      <c r="M19" s="6" t="str">
        <f>IF([1]source_data!G21="","",IF([1]source_data!K21="","",IF([1]source_data!M21&lt;&gt;"",CONCATENATE(VLOOKUP([1]source_data!K21,[1]codelist_mapping!F:H,3,FALSE)&amp;";"&amp;VLOOKUP([1]source_data!L21,[1]codelist_mapping!F:H,3,FALSE)&amp;";"&amp;VLOOKUP([1]source_data!M21,[1]codelist_mapping!F:H,3,FALSE)),IF([1]source_data!L21&lt;&gt;"",CONCATENATE(VLOOKUP([1]source_data!K21,[1]codelist_mapping!F:H,3,FALSE)&amp;";"&amp;VLOOKUP([1]source_data!L21,[1]codelist_mapping!F:H,3,FALSE)),IF([1]source_data!K21&lt;&gt;"",CONCATENATE(VLOOKUP([1]source_data!K21,[1]codelist_mapping!F:H,3,FALSE)))))))</f>
        <v>GTIP020</v>
      </c>
      <c r="N19" s="9" t="str">
        <f>IF([1]source_data!G21="","",IF([1]source_data!D21="","",VLOOKUP([1]source_data!D21,[1]geo_data!A:I,9,FALSE)))</f>
        <v>Yeovil East</v>
      </c>
      <c r="O19" s="9" t="str">
        <f>IF([1]source_data!G21="","",IF([1]source_data!D21="","",VLOOKUP([1]source_data!D21,[1]geo_data!A:I,8,FALSE)))</f>
        <v>E05014391</v>
      </c>
      <c r="P19" s="9" t="str">
        <f>IF([1]source_data!G21="","",IF(LEFT(O19,3)="E05","WD",IF(LEFT(O19,3)="S13","WD",IF(LEFT(O19,3)="W05","WD",IF(LEFT(O19,3)="W06","UA",IF(LEFT(O19,3)="S12","CA",IF(LEFT(O19,3)="E06","UA",IF(LEFT(O19,3)="E07","NMD",IF(LEFT(O19,3)="E08","MD",IF(LEFT(O19,3)="E09","LONB"))))))))))</f>
        <v>WD</v>
      </c>
      <c r="Q19" s="9" t="str">
        <f>IF([1]source_data!G21="","",IF([1]source_data!D21="","",VLOOKUP([1]source_data!D21,[1]geo_data!A:I,7,FALSE)))</f>
        <v>Somerset</v>
      </c>
      <c r="R19" s="9" t="str">
        <f>IF([1]source_data!G21="","",IF([1]source_data!D21="","",VLOOKUP([1]source_data!D21,[1]geo_data!A:I,6,FALSE)))</f>
        <v>E06000066</v>
      </c>
      <c r="S19" s="9" t="str">
        <f>IF([1]source_data!G21="","",IF(LEFT(R19,3)="E05","WD",IF(LEFT(R19,3)="S13","WD",IF(LEFT(R19,3)="W05","WD",IF(LEFT(R19,3)="W06","UA",IF(LEFT(R19,3)="S12","CA",IF(LEFT(R19,3)="E06","UA",IF(LEFT(R19,3)="E07","NMD",IF(LEFT(R19,3)="E08","MD",IF(LEFT(R19,3)="E09","LONB"))))))))))</f>
        <v>UA</v>
      </c>
      <c r="T19" s="6" t="str">
        <f>IF([1]source_data!G21="","",IF([1]source_data!N21="","",[1]source_data!N21))</f>
        <v>Hardship Grant</v>
      </c>
      <c r="U19" s="10">
        <f>IF([1]source_data!G21="","",[1]tailored_settings!$B$8)</f>
        <v>45622</v>
      </c>
      <c r="V19" s="6" t="str">
        <f>IF([1]source_data!G21="","",[1]tailored_settings!$B$9)</f>
        <v>http://www.longleigh.org/</v>
      </c>
      <c r="W19" s="8">
        <f>IF([1]source_data!G21="","",IF([1]source_data!O21="","",[1]source_data!O21))</f>
        <v>45120</v>
      </c>
      <c r="X19" s="8">
        <f>IF([1]source_data!G21="","",IF([1]source_data!P21="","",[1]source_data!P21))</f>
        <v>45145</v>
      </c>
      <c r="Y19" s="6" t="str">
        <f>IF([1]source_data!G21="","",IF([1]source_data!Q21="","",[1]source_data!Q21))</f>
        <v/>
      </c>
      <c r="Z19" s="11" t="str">
        <f>IF([1]source_data!G21="","",IF([1]source_data!I21="","",[1]tailored_settings!$B$10))</f>
        <v>Primary grant reason</v>
      </c>
      <c r="AA19" s="11" t="str">
        <f>IF([1]source_data!G21="","",IF([1]source_data!I21="","",[1]source_data!I21))</f>
        <v>1. Customer (or family member residing with them) with a diagnosed condition or disability (physical and/or sensory and/or behavioural)</v>
      </c>
      <c r="AB19" s="11" t="str">
        <f>IF([1]source_data!G21="","",IF([1]source_data!J21="","",[1]tailored_settings!$B$11))</f>
        <v>Secondary grant reason</v>
      </c>
      <c r="AC19" s="11" t="str">
        <f>IF([1]source_data!G21="","",IF([1]source_data!J21="","",[1]source_data!J21))</f>
        <v>3  Customer/family moving from homelessness/supported living into independent living</v>
      </c>
      <c r="AD19" s="11" t="str">
        <f>IF([1]source_data!G21="","",IF([1]source_data!K21="","",[1]tailored_settings!$B$12))</f>
        <v>Grant purpose</v>
      </c>
      <c r="AE19" s="11" t="str">
        <f>IF([1]source_data!G21="","",IF([1]source_data!K21="","",[1]source_data!K21))</f>
        <v>Appliances</v>
      </c>
      <c r="AF19" s="11" t="str">
        <f>IF([1]source_data!G21="","",IF([1]source_data!L21="","",[1]tailored_settings!$B$13))</f>
        <v/>
      </c>
      <c r="AG19" s="11" t="str">
        <f>IF([1]source_data!G21="","",IF([1]source_data!L21="","",[1]source_data!L21))</f>
        <v/>
      </c>
      <c r="AH19" s="11" t="str">
        <f>IF([1]source_data!G21="","",IF([1]source_data!M21="","",[1]tailored_settings!$B$14))</f>
        <v/>
      </c>
      <c r="AI19" s="11" t="str">
        <f>IF([1]source_data!G21="","",IF([1]source_data!M21="","",[1]source_data!M21))</f>
        <v/>
      </c>
    </row>
    <row r="20" spans="1:35" x14ac:dyDescent="0.2">
      <c r="A20" s="6" t="str">
        <f>IF([1]source_data!G22="","",IF(AND([1]source_data!C22&lt;&gt;"",[1]tailored_settings!$B$15="Publish"),CONCATENATE([1]tailored_settings!$B$2&amp;[1]source_data!C22),IF(AND([1]source_data!C22&lt;&gt;"",[1]tailored_settings!$B$15="Do not publish"),CONCATENATE([1]tailored_settings!$B$2&amp;TEXT(ROW(A20)-1,"0000")&amp;"_"&amp;TEXT(F20,"yyyy-mm")),CONCATENATE([1]tailored_settings!$B$2&amp;TEXT(ROW(A20)-1,"0000")&amp;"_"&amp;TEXT(F20,"yyyy-mm")))))</f>
        <v>360G-Longleigh-E23-00017W</v>
      </c>
      <c r="B20" s="6" t="str">
        <f>IF([1]source_data!G22="","",IF([1]source_data!E22&lt;&gt;"",[1]source_data!E22,CONCATENATE("Grant to "&amp;G20)))</f>
        <v>Grant to Individual Recipient</v>
      </c>
      <c r="C20" s="6" t="str">
        <f>IF([1]source_data!G22="","",IF([1]source_data!F22="","",[1]source_data!F22))</f>
        <v>Helping to alleviate financial hardship</v>
      </c>
      <c r="D20" s="7">
        <f>IF([1]source_data!G22="","",IF([1]source_data!G22="","",[1]source_data!G22))</f>
        <v>937</v>
      </c>
      <c r="E20" s="6" t="str">
        <f>IF([1]source_data!G22="","",[1]tailored_settings!$B$3)</f>
        <v>GBP</v>
      </c>
      <c r="F20" s="8">
        <f>IF([1]source_data!G22="","",IF([1]source_data!H22="","",[1]source_data!H22))</f>
        <v>45125</v>
      </c>
      <c r="G20" s="6" t="str">
        <f>IF([1]source_data!G22="","",[1]tailored_settings!$B$5)</f>
        <v>Individual Recipient</v>
      </c>
      <c r="H20" s="6" t="str">
        <f>IF([1]source_data!G22="","",IF(AND([1]source_data!A22&lt;&gt;"",[1]tailored_settings!$B$16="Publish"),CONCATENATE([1]tailored_settings!$B$2&amp;[1]source_data!A22),IF(AND([1]source_data!A22&lt;&gt;"",[1]tailored_settings!$B$16="Do not publish"),CONCATENATE([1]tailored_settings!$B$4&amp;TEXT(ROW(A20)-1,"0000")&amp;"_"&amp;TEXT(F20,"yyyy-mm")),CONCATENATE([1]tailored_settings!$B$4&amp;TEXT(ROW(A20)-1,"0000")&amp;"_"&amp;TEXT(F20,"yyyy-mm")))))</f>
        <v>360G-Longleigh-IND-0019_2023-07</v>
      </c>
      <c r="I20" s="6" t="str">
        <f>IF([1]source_data!G22="","",[1]tailored_settings!$B$7)</f>
        <v>Longleigh Foundation</v>
      </c>
      <c r="J20" s="6" t="str">
        <f>IF([1]source_data!G22="","",[1]tailored_settings!$B$6)</f>
        <v>GB-CHC-1169016</v>
      </c>
      <c r="K20" s="6" t="str">
        <f>IF([1]source_data!G22="","",IF([1]source_data!I22="","",VLOOKUP([1]source_data!I22,[1]codelist_mapping!A:C,3,FALSE)))</f>
        <v>GTIR080</v>
      </c>
      <c r="L20" s="6" t="str">
        <f>IF([1]source_data!G22="","",IF([1]source_data!J22="","",VLOOKUP([1]source_data!J22,[1]codelist_mapping!A:C,3,FALSE)))</f>
        <v/>
      </c>
      <c r="M20" s="6" t="str">
        <f>IF([1]source_data!G22="","",IF([1]source_data!K22="","",IF([1]source_data!M22&lt;&gt;"",CONCATENATE(VLOOKUP([1]source_data!K22,[1]codelist_mapping!F:H,3,FALSE)&amp;";"&amp;VLOOKUP([1]source_data!L22,[1]codelist_mapping!F:H,3,FALSE)&amp;";"&amp;VLOOKUP([1]source_data!M22,[1]codelist_mapping!F:H,3,FALSE)),IF([1]source_data!L22&lt;&gt;"",CONCATENATE(VLOOKUP([1]source_data!K22,[1]codelist_mapping!F:H,3,FALSE)&amp;";"&amp;VLOOKUP([1]source_data!L22,[1]codelist_mapping!F:H,3,FALSE)),IF([1]source_data!K22&lt;&gt;"",CONCATENATE(VLOOKUP([1]source_data!K22,[1]codelist_mapping!F:H,3,FALSE)))))))</f>
        <v>GTIP020</v>
      </c>
      <c r="N20" s="9" t="str">
        <f>IF([1]source_data!G22="","",IF([1]source_data!D22="","",VLOOKUP([1]source_data!D22,[1]geo_data!A:I,9,FALSE)))</f>
        <v>Parkstone</v>
      </c>
      <c r="O20" s="9" t="str">
        <f>IF([1]source_data!G22="","",IF([1]source_data!D22="","",VLOOKUP([1]source_data!D22,[1]geo_data!A:I,8,FALSE)))</f>
        <v>E05012672</v>
      </c>
      <c r="P20" s="9" t="str">
        <f>IF([1]source_data!G22="","",IF(LEFT(O20,3)="E05","WD",IF(LEFT(O20,3)="S13","WD",IF(LEFT(O20,3)="W05","WD",IF(LEFT(O20,3)="W06","UA",IF(LEFT(O20,3)="S12","CA",IF(LEFT(O20,3)="E06","UA",IF(LEFT(O20,3)="E07","NMD",IF(LEFT(O20,3)="E08","MD",IF(LEFT(O20,3)="E09","LONB"))))))))))</f>
        <v>WD</v>
      </c>
      <c r="Q20" s="9" t="str">
        <f>IF([1]source_data!G22="","",IF([1]source_data!D22="","",VLOOKUP([1]source_data!D22,[1]geo_data!A:I,7,FALSE)))</f>
        <v>Bournemouth, Christchurch and Poole</v>
      </c>
      <c r="R20" s="9" t="str">
        <f>IF([1]source_data!G22="","",IF([1]source_data!D22="","",VLOOKUP([1]source_data!D22,[1]geo_data!A:I,6,FALSE)))</f>
        <v>E06000058</v>
      </c>
      <c r="S20" s="9" t="str">
        <f>IF([1]source_data!G22="","",IF(LEFT(R20,3)="E05","WD",IF(LEFT(R20,3)="S13","WD",IF(LEFT(R20,3)="W05","WD",IF(LEFT(R20,3)="W06","UA",IF(LEFT(R20,3)="S12","CA",IF(LEFT(R20,3)="E06","UA",IF(LEFT(R20,3)="E07","NMD",IF(LEFT(R20,3)="E08","MD",IF(LEFT(R20,3)="E09","LONB"))))))))))</f>
        <v>UA</v>
      </c>
      <c r="T20" s="6" t="str">
        <f>IF([1]source_data!G22="","",IF([1]source_data!N22="","",[1]source_data!N22))</f>
        <v>Hardship Grant</v>
      </c>
      <c r="U20" s="10">
        <f>IF([1]source_data!G22="","",[1]tailored_settings!$B$8)</f>
        <v>45622</v>
      </c>
      <c r="V20" s="6" t="str">
        <f>IF([1]source_data!G22="","",[1]tailored_settings!$B$9)</f>
        <v>http://www.longleigh.org/</v>
      </c>
      <c r="W20" s="8">
        <f>IF([1]source_data!G22="","",IF([1]source_data!O22="","",[1]source_data!O22))</f>
        <v>45125</v>
      </c>
      <c r="X20" s="8">
        <f>IF([1]source_data!G22="","",IF([1]source_data!P22="","",[1]source_data!P22))</f>
        <v>45269</v>
      </c>
      <c r="Y20" s="6" t="str">
        <f>IF([1]source_data!G22="","",IF([1]source_data!Q22="","",[1]source_data!Q22))</f>
        <v/>
      </c>
      <c r="Z20" s="11" t="str">
        <f>IF([1]source_data!G22="","",IF([1]source_data!I22="","",[1]tailored_settings!$B$10))</f>
        <v>Primary grant reason</v>
      </c>
      <c r="AA20" s="11" t="str">
        <f>IF([1]source_data!G22="","",IF([1]source_data!I22="","",[1]source_data!I22))</f>
        <v>3  Customer/family moving from homelessness/supported living into independent living</v>
      </c>
      <c r="AB20" s="11" t="str">
        <f>IF([1]source_data!G22="","",IF([1]source_data!J22="","",[1]tailored_settings!$B$11))</f>
        <v/>
      </c>
      <c r="AC20" s="11" t="str">
        <f>IF([1]source_data!G22="","",IF([1]source_data!J22="","",[1]source_data!J22))</f>
        <v/>
      </c>
      <c r="AD20" s="11" t="str">
        <f>IF([1]source_data!G22="","",IF([1]source_data!K22="","",[1]tailored_settings!$B$12))</f>
        <v>Grant purpose</v>
      </c>
      <c r="AE20" s="11" t="str">
        <f>IF([1]source_data!G22="","",IF([1]source_data!K22="","",[1]source_data!K22))</f>
        <v xml:space="preserve">Furniture </v>
      </c>
      <c r="AF20" s="11" t="str">
        <f>IF([1]source_data!G22="","",IF([1]source_data!L22="","",[1]tailored_settings!$B$13))</f>
        <v/>
      </c>
      <c r="AG20" s="11" t="str">
        <f>IF([1]source_data!G22="","",IF([1]source_data!L22="","",[1]source_data!L22))</f>
        <v/>
      </c>
      <c r="AH20" s="11" t="str">
        <f>IF([1]source_data!G22="","",IF([1]source_data!M22="","",[1]tailored_settings!$B$14))</f>
        <v/>
      </c>
      <c r="AI20" s="11" t="str">
        <f>IF([1]source_data!G22="","",IF([1]source_data!M22="","",[1]source_data!M22))</f>
        <v/>
      </c>
    </row>
    <row r="21" spans="1:35" x14ac:dyDescent="0.2">
      <c r="A21" s="6" t="str">
        <f>IF([1]source_data!G23="","",IF(AND([1]source_data!C23&lt;&gt;"",[1]tailored_settings!$B$15="Publish"),CONCATENATE([1]tailored_settings!$B$2&amp;[1]source_data!C23),IF(AND([1]source_data!C23&lt;&gt;"",[1]tailored_settings!$B$15="Do not publish"),CONCATENATE([1]tailored_settings!$B$2&amp;TEXT(ROW(A21)-1,"0000")&amp;"_"&amp;TEXT(F21,"yyyy-mm")),CONCATENATE([1]tailored_settings!$B$2&amp;TEXT(ROW(A21)-1,"0000")&amp;"_"&amp;TEXT(F21,"yyyy-mm")))))</f>
        <v>360G-Longleigh-E23-00018W</v>
      </c>
      <c r="B21" s="6" t="str">
        <f>IF([1]source_data!G23="","",IF([1]source_data!E23&lt;&gt;"",[1]source_data!E23,CONCATENATE("Grant to "&amp;G21)))</f>
        <v>Grant to Individual Recipient</v>
      </c>
      <c r="C21" s="6" t="str">
        <f>IF([1]source_data!G23="","",IF([1]source_data!F23="","",[1]source_data!F23))</f>
        <v>Helping to alleviate financial hardship</v>
      </c>
      <c r="D21" s="7">
        <f>IF([1]source_data!G23="","",IF([1]source_data!G23="","",[1]source_data!G23))</f>
        <v>250</v>
      </c>
      <c r="E21" s="6" t="str">
        <f>IF([1]source_data!G23="","",[1]tailored_settings!$B$3)</f>
        <v>GBP</v>
      </c>
      <c r="F21" s="8">
        <f>IF([1]source_data!G23="","",IF([1]source_data!H23="","",[1]source_data!H23))</f>
        <v>45142</v>
      </c>
      <c r="G21" s="6" t="str">
        <f>IF([1]source_data!G23="","",[1]tailored_settings!$B$5)</f>
        <v>Individual Recipient</v>
      </c>
      <c r="H21" s="6" t="str">
        <f>IF([1]source_data!G23="","",IF(AND([1]source_data!A23&lt;&gt;"",[1]tailored_settings!$B$16="Publish"),CONCATENATE([1]tailored_settings!$B$2&amp;[1]source_data!A23),IF(AND([1]source_data!A23&lt;&gt;"",[1]tailored_settings!$B$16="Do not publish"),CONCATENATE([1]tailored_settings!$B$4&amp;TEXT(ROW(A21)-1,"0000")&amp;"_"&amp;TEXT(F21,"yyyy-mm")),CONCATENATE([1]tailored_settings!$B$4&amp;TEXT(ROW(A21)-1,"0000")&amp;"_"&amp;TEXT(F21,"yyyy-mm")))))</f>
        <v>360G-Longleigh-IND-0020_2023-08</v>
      </c>
      <c r="I21" s="6" t="str">
        <f>IF([1]source_data!G23="","",[1]tailored_settings!$B$7)</f>
        <v>Longleigh Foundation</v>
      </c>
      <c r="J21" s="6" t="str">
        <f>IF([1]source_data!G23="","",[1]tailored_settings!$B$6)</f>
        <v>GB-CHC-1169016</v>
      </c>
      <c r="K21" s="6" t="str">
        <f>IF([1]source_data!G23="","",IF([1]source_data!I23="","",VLOOKUP([1]source_data!I23,[1]codelist_mapping!A:C,3,FALSE)))</f>
        <v>GTIR030</v>
      </c>
      <c r="L21" s="6" t="str">
        <f>IF([1]source_data!G23="","",IF([1]source_data!J23="","",VLOOKUP([1]source_data!J23,[1]codelist_mapping!A:C,3,FALSE)))</f>
        <v/>
      </c>
      <c r="M21" s="6" t="str">
        <f>IF([1]source_data!G23="","",IF([1]source_data!K23="","",IF([1]source_data!M23&lt;&gt;"",CONCATENATE(VLOOKUP([1]source_data!K23,[1]codelist_mapping!F:H,3,FALSE)&amp;";"&amp;VLOOKUP([1]source_data!L23,[1]codelist_mapping!F:H,3,FALSE)&amp;";"&amp;VLOOKUP([1]source_data!M23,[1]codelist_mapping!F:H,3,FALSE)),IF([1]source_data!L23&lt;&gt;"",CONCATENATE(VLOOKUP([1]source_data!K23,[1]codelist_mapping!F:H,3,FALSE)&amp;";"&amp;VLOOKUP([1]source_data!L23,[1]codelist_mapping!F:H,3,FALSE)),IF([1]source_data!K23&lt;&gt;"",CONCATENATE(VLOOKUP([1]source_data!K23,[1]codelist_mapping!F:H,3,FALSE)))))))</f>
        <v>GTIP080;GTIP110;GTIP070</v>
      </c>
      <c r="N21" s="9" t="str">
        <f>IF([1]source_data!G23="","",IF([1]source_data!D23="","",VLOOKUP([1]source_data!D23,[1]geo_data!A:I,9,FALSE)))</f>
        <v>Old Town</v>
      </c>
      <c r="O21" s="9" t="str">
        <f>IF([1]source_data!G23="","",IF([1]source_data!D23="","",VLOOKUP([1]source_data!D23,[1]geo_data!A:I,8,FALSE)))</f>
        <v>E05008963</v>
      </c>
      <c r="P21" s="9" t="str">
        <f>IF([1]source_data!G23="","",IF(LEFT(O21,3)="E05","WD",IF(LEFT(O21,3)="S13","WD",IF(LEFT(O21,3)="W05","WD",IF(LEFT(O21,3)="W06","UA",IF(LEFT(O21,3)="S12","CA",IF(LEFT(O21,3)="E06","UA",IF(LEFT(O21,3)="E07","NMD",IF(LEFT(O21,3)="E08","MD",IF(LEFT(O21,3)="E09","LONB"))))))))))</f>
        <v>WD</v>
      </c>
      <c r="Q21" s="9" t="str">
        <f>IF([1]source_data!G23="","",IF([1]source_data!D23="","",VLOOKUP([1]source_data!D23,[1]geo_data!A:I,7,FALSE)))</f>
        <v>Swindon</v>
      </c>
      <c r="R21" s="9" t="str">
        <f>IF([1]source_data!G23="","",IF([1]source_data!D23="","",VLOOKUP([1]source_data!D23,[1]geo_data!A:I,6,FALSE)))</f>
        <v>E06000030</v>
      </c>
      <c r="S21" s="9" t="str">
        <f>IF([1]source_data!G23="","",IF(LEFT(R21,3)="E05","WD",IF(LEFT(R21,3)="S13","WD",IF(LEFT(R21,3)="W05","WD",IF(LEFT(R21,3)="W06","UA",IF(LEFT(R21,3)="S12","CA",IF(LEFT(R21,3)="E06","UA",IF(LEFT(R21,3)="E07","NMD",IF(LEFT(R21,3)="E08","MD",IF(LEFT(R21,3)="E09","LONB"))))))))))</f>
        <v>UA</v>
      </c>
      <c r="T21" s="6" t="str">
        <f>IF([1]source_data!G23="","",IF([1]source_data!N23="","",[1]source_data!N23))</f>
        <v>Hardship Grant</v>
      </c>
      <c r="U21" s="10">
        <f>IF([1]source_data!G23="","",[1]tailored_settings!$B$8)</f>
        <v>45622</v>
      </c>
      <c r="V21" s="6" t="str">
        <f>IF([1]source_data!G23="","",[1]tailored_settings!$B$9)</f>
        <v>http://www.longleigh.org/</v>
      </c>
      <c r="W21" s="8">
        <f>IF([1]source_data!G23="","",IF([1]source_data!O23="","",[1]source_data!O23))</f>
        <v>45142</v>
      </c>
      <c r="X21" s="8">
        <f>IF([1]source_data!G23="","",IF([1]source_data!P23="","",[1]source_data!P23))</f>
        <v>45271</v>
      </c>
      <c r="Y21" s="6" t="str">
        <f>IF([1]source_data!G23="","",IF([1]source_data!Q23="","",[1]source_data!Q23))</f>
        <v/>
      </c>
      <c r="Z21" s="11" t="str">
        <f>IF([1]source_data!G23="","",IF([1]source_data!I23="","",[1]tailored_settings!$B$10))</f>
        <v>Primary grant reason</v>
      </c>
      <c r="AA21" s="11" t="str">
        <f>IF([1]source_data!G23="","",IF([1]source_data!I23="","",[1]source_data!I23))</f>
        <v>1. Customer (or family member residing with them) with a diagnosed condition or disability (physical and/or sensory and/or behavioural)</v>
      </c>
      <c r="AB21" s="11" t="str">
        <f>IF([1]source_data!G23="","",IF([1]source_data!J23="","",[1]tailored_settings!$B$11))</f>
        <v/>
      </c>
      <c r="AC21" s="11" t="str">
        <f>IF([1]source_data!G23="","",IF([1]source_data!J23="","",[1]source_data!J23))</f>
        <v/>
      </c>
      <c r="AD21" s="11" t="str">
        <f>IF([1]source_data!G23="","",IF([1]source_data!K23="","",[1]tailored_settings!$B$12))</f>
        <v>Grant purpose</v>
      </c>
      <c r="AE21" s="11" t="str">
        <f>IF([1]source_data!G23="","",IF([1]source_data!K23="","",[1]source_data!K23))</f>
        <v>Clothing</v>
      </c>
      <c r="AF21" s="11" t="str">
        <f>IF([1]source_data!G23="","",IF([1]source_data!L23="","",[1]tailored_settings!$B$13))</f>
        <v>Grant purpose</v>
      </c>
      <c r="AG21" s="11" t="str">
        <f>IF([1]source_data!G23="","",IF([1]source_data!L23="","",[1]source_data!L23))</f>
        <v>Toys and Books</v>
      </c>
      <c r="AH21" s="11" t="str">
        <f>IF([1]source_data!G23="","",IF([1]source_data!M23="","",[1]tailored_settings!$B$14))</f>
        <v>Grant purpose</v>
      </c>
      <c r="AI21" s="11" t="str">
        <f>IF([1]source_data!G23="","",IF([1]source_data!M23="","",[1]source_data!M23))</f>
        <v>Food Vouchers</v>
      </c>
    </row>
    <row r="22" spans="1:35" x14ac:dyDescent="0.2">
      <c r="A22" s="6" t="str">
        <f>IF([1]source_data!G24="","",IF(AND([1]source_data!C24&lt;&gt;"",[1]tailored_settings!$B$15="Publish"),CONCATENATE([1]tailored_settings!$B$2&amp;[1]source_data!C24),IF(AND([1]source_data!C24&lt;&gt;"",[1]tailored_settings!$B$15="Do not publish"),CONCATENATE([1]tailored_settings!$B$2&amp;TEXT(ROW(A22)-1,"0000")&amp;"_"&amp;TEXT(F22,"yyyy-mm")),CONCATENATE([1]tailored_settings!$B$2&amp;TEXT(ROW(A22)-1,"0000")&amp;"_"&amp;TEXT(F22,"yyyy-mm")))))</f>
        <v>360G-Longleigh-E23-00020W</v>
      </c>
      <c r="B22" s="6" t="str">
        <f>IF([1]source_data!G24="","",IF([1]source_data!E24&lt;&gt;"",[1]source_data!E24,CONCATENATE("Grant to "&amp;G22)))</f>
        <v>Grant to Individual Recipient</v>
      </c>
      <c r="C22" s="6" t="str">
        <f>IF([1]source_data!G24="","",IF([1]source_data!F24="","",[1]source_data!F24))</f>
        <v>Helping to alleviate financial hardship</v>
      </c>
      <c r="D22" s="7">
        <f>IF([1]source_data!G24="","",IF([1]source_data!G24="","",[1]source_data!G24))</f>
        <v>900</v>
      </c>
      <c r="E22" s="6" t="str">
        <f>IF([1]source_data!G24="","",[1]tailored_settings!$B$3)</f>
        <v>GBP</v>
      </c>
      <c r="F22" s="8">
        <f>IF([1]source_data!G24="","",IF([1]source_data!H24="","",[1]source_data!H24))</f>
        <v>45121</v>
      </c>
      <c r="G22" s="6" t="str">
        <f>IF([1]source_data!G24="","",[1]tailored_settings!$B$5)</f>
        <v>Individual Recipient</v>
      </c>
      <c r="H22" s="6" t="str">
        <f>IF([1]source_data!G24="","",IF(AND([1]source_data!A24&lt;&gt;"",[1]tailored_settings!$B$16="Publish"),CONCATENATE([1]tailored_settings!$B$2&amp;[1]source_data!A24),IF(AND([1]source_data!A24&lt;&gt;"",[1]tailored_settings!$B$16="Do not publish"),CONCATENATE([1]tailored_settings!$B$4&amp;TEXT(ROW(A22)-1,"0000")&amp;"_"&amp;TEXT(F22,"yyyy-mm")),CONCATENATE([1]tailored_settings!$B$4&amp;TEXT(ROW(A22)-1,"0000")&amp;"_"&amp;TEXT(F22,"yyyy-mm")))))</f>
        <v>360G-Longleigh-IND-0021_2023-07</v>
      </c>
      <c r="I22" s="6" t="str">
        <f>IF([1]source_data!G24="","",[1]tailored_settings!$B$7)</f>
        <v>Longleigh Foundation</v>
      </c>
      <c r="J22" s="6" t="str">
        <f>IF([1]source_data!G24="","",[1]tailored_settings!$B$6)</f>
        <v>GB-CHC-1169016</v>
      </c>
      <c r="K22" s="6" t="str">
        <f>IF([1]source_data!G24="","",IF([1]source_data!I24="","",VLOOKUP([1]source_data!I24,[1]codelist_mapping!A:C,3,FALSE)))</f>
        <v>GTIR030</v>
      </c>
      <c r="L22" s="6" t="str">
        <f>IF([1]source_data!G24="","",IF([1]source_data!J24="","",VLOOKUP([1]source_data!J24,[1]codelist_mapping!A:C,3,FALSE)))</f>
        <v/>
      </c>
      <c r="M22" s="6" t="str">
        <f>IF([1]source_data!G24="","",IF([1]source_data!K24="","",IF([1]source_data!M24&lt;&gt;"",CONCATENATE(VLOOKUP([1]source_data!K24,[1]codelist_mapping!F:H,3,FALSE)&amp;";"&amp;VLOOKUP([1]source_data!L24,[1]codelist_mapping!F:H,3,FALSE)&amp;";"&amp;VLOOKUP([1]source_data!M24,[1]codelist_mapping!F:H,3,FALSE)),IF([1]source_data!L24&lt;&gt;"",CONCATENATE(VLOOKUP([1]source_data!K24,[1]codelist_mapping!F:H,3,FALSE)&amp;";"&amp;VLOOKUP([1]source_data!L24,[1]codelist_mapping!F:H,3,FALSE)),IF([1]source_data!K24&lt;&gt;"",CONCATENATE(VLOOKUP([1]source_data!K24,[1]codelist_mapping!F:H,3,FALSE)))))))</f>
        <v>GTIP070;GTIP050</v>
      </c>
      <c r="N22" s="9" t="str">
        <f>IF([1]source_data!G24="","",IF([1]source_data!D24="","",VLOOKUP([1]source_data!D24,[1]geo_data!A:I,9,FALSE)))</f>
        <v>Arboretum</v>
      </c>
      <c r="O22" s="9" t="str">
        <f>IF([1]source_data!G24="","",IF([1]source_data!D24="","",VLOOKUP([1]source_data!D24,[1]geo_data!A:I,8,FALSE)))</f>
        <v>E05015511</v>
      </c>
      <c r="P22" s="9" t="str">
        <f>IF([1]source_data!G24="","",IF(LEFT(O22,3)="E05","WD",IF(LEFT(O22,3)="S13","WD",IF(LEFT(O22,3)="W05","WD",IF(LEFT(O22,3)="W06","UA",IF(LEFT(O22,3)="S12","CA",IF(LEFT(O22,3)="E06","UA",IF(LEFT(O22,3)="E07","NMD",IF(LEFT(O22,3)="E08","MD",IF(LEFT(O22,3)="E09","LONB"))))))))))</f>
        <v>WD</v>
      </c>
      <c r="Q22" s="9" t="str">
        <f>IF([1]source_data!G24="","",IF([1]source_data!D24="","",VLOOKUP([1]source_data!D24,[1]geo_data!A:I,7,FALSE)))</f>
        <v>Derby</v>
      </c>
      <c r="R22" s="9" t="str">
        <f>IF([1]source_data!G24="","",IF([1]source_data!D24="","",VLOOKUP([1]source_data!D24,[1]geo_data!A:I,6,FALSE)))</f>
        <v>E06000015</v>
      </c>
      <c r="S22" s="9" t="str">
        <f>IF([1]source_data!G24="","",IF(LEFT(R22,3)="E05","WD",IF(LEFT(R22,3)="S13","WD",IF(LEFT(R22,3)="W05","WD",IF(LEFT(R22,3)="W06","UA",IF(LEFT(R22,3)="S12","CA",IF(LEFT(R22,3)="E06","UA",IF(LEFT(R22,3)="E07","NMD",IF(LEFT(R22,3)="E08","MD",IF(LEFT(R22,3)="E09","LONB"))))))))))</f>
        <v>UA</v>
      </c>
      <c r="T22" s="6" t="str">
        <f>IF([1]source_data!G24="","",IF([1]source_data!N24="","",[1]source_data!N24))</f>
        <v>Hardship Grant</v>
      </c>
      <c r="U22" s="10">
        <f>IF([1]source_data!G24="","",[1]tailored_settings!$B$8)</f>
        <v>45622</v>
      </c>
      <c r="V22" s="6" t="str">
        <f>IF([1]source_data!G24="","",[1]tailored_settings!$B$9)</f>
        <v>http://www.longleigh.org/</v>
      </c>
      <c r="W22" s="8">
        <f>IF([1]source_data!G24="","",IF([1]source_data!O24="","",[1]source_data!O24))</f>
        <v>45121</v>
      </c>
      <c r="X22" s="8">
        <f>IF([1]source_data!G24="","",IF([1]source_data!P24="","",[1]source_data!P24))</f>
        <v>45271</v>
      </c>
      <c r="Y22" s="6" t="str">
        <f>IF([1]source_data!G24="","",IF([1]source_data!Q24="","",[1]source_data!Q24))</f>
        <v/>
      </c>
      <c r="Z22" s="11" t="str">
        <f>IF([1]source_data!G24="","",IF([1]source_data!I24="","",[1]tailored_settings!$B$10))</f>
        <v>Primary grant reason</v>
      </c>
      <c r="AA22" s="11" t="str">
        <f>IF([1]source_data!G24="","",IF([1]source_data!I24="","",[1]source_data!I24))</f>
        <v>1. Customer (or family member residing with them) with a diagnosed condition or disability (physical and/or sensory and/or behavioural)</v>
      </c>
      <c r="AB22" s="11" t="str">
        <f>IF([1]source_data!G24="","",IF([1]source_data!J24="","",[1]tailored_settings!$B$11))</f>
        <v/>
      </c>
      <c r="AC22" s="11" t="str">
        <f>IF([1]source_data!G24="","",IF([1]source_data!J24="","",[1]source_data!J24))</f>
        <v/>
      </c>
      <c r="AD22" s="11" t="str">
        <f>IF([1]source_data!G24="","",IF([1]source_data!K24="","",[1]tailored_settings!$B$12))</f>
        <v>Grant purpose</v>
      </c>
      <c r="AE22" s="11" t="str">
        <f>IF([1]source_data!G24="","",IF([1]source_data!K24="","",[1]source_data!K24))</f>
        <v>Food Vouchers</v>
      </c>
      <c r="AF22" s="11" t="str">
        <f>IF([1]source_data!G24="","",IF([1]source_data!L24="","",[1]tailored_settings!$B$13))</f>
        <v>Grant purpose</v>
      </c>
      <c r="AG22" s="11" t="str">
        <f>IF([1]source_data!G24="","",IF([1]source_data!L24="","",[1]source_data!L24))</f>
        <v>Utility Vouchers</v>
      </c>
      <c r="AH22" s="11" t="str">
        <f>IF([1]source_data!G24="","",IF([1]source_data!M24="","",[1]tailored_settings!$B$14))</f>
        <v/>
      </c>
      <c r="AI22" s="11" t="str">
        <f>IF([1]source_data!G24="","",IF([1]source_data!M24="","",[1]source_data!M24))</f>
        <v/>
      </c>
    </row>
    <row r="23" spans="1:35" x14ac:dyDescent="0.2">
      <c r="A23" s="6" t="str">
        <f>IF([1]source_data!G25="","",IF(AND([1]source_data!C25&lt;&gt;"",[1]tailored_settings!$B$15="Publish"),CONCATENATE([1]tailored_settings!$B$2&amp;[1]source_data!C25),IF(AND([1]source_data!C25&lt;&gt;"",[1]tailored_settings!$B$15="Do not publish"),CONCATENATE([1]tailored_settings!$B$2&amp;TEXT(ROW(A23)-1,"0000")&amp;"_"&amp;TEXT(F23,"yyyy-mm")),CONCATENATE([1]tailored_settings!$B$2&amp;TEXT(ROW(A23)-1,"0000")&amp;"_"&amp;TEXT(F23,"yyyy-mm")))))</f>
        <v>360G-Longleigh-E23-00021W</v>
      </c>
      <c r="B23" s="6" t="str">
        <f>IF([1]source_data!G25="","",IF([1]source_data!E25&lt;&gt;"",[1]source_data!E25,CONCATENATE("Grant to "&amp;G23)))</f>
        <v>Grant to Individual Recipient</v>
      </c>
      <c r="C23" s="6" t="str">
        <f>IF([1]source_data!G25="","",IF([1]source_data!F25="","",[1]source_data!F25))</f>
        <v xml:space="preserve">Providing new flooring </v>
      </c>
      <c r="D23" s="7">
        <f>IF([1]source_data!G25="","",IF([1]source_data!G25="","",[1]source_data!G25))</f>
        <v>962.4</v>
      </c>
      <c r="E23" s="6" t="str">
        <f>IF([1]source_data!G25="","",[1]tailored_settings!$B$3)</f>
        <v>GBP</v>
      </c>
      <c r="F23" s="8">
        <f>IF([1]source_data!G25="","",IF([1]source_data!H25="","",[1]source_data!H25))</f>
        <v>45230</v>
      </c>
      <c r="G23" s="6" t="str">
        <f>IF([1]source_data!G25="","",[1]tailored_settings!$B$5)</f>
        <v>Individual Recipient</v>
      </c>
      <c r="H23" s="6" t="str">
        <f>IF([1]source_data!G25="","",IF(AND([1]source_data!A25&lt;&gt;"",[1]tailored_settings!$B$16="Publish"),CONCATENATE([1]tailored_settings!$B$2&amp;[1]source_data!A25),IF(AND([1]source_data!A25&lt;&gt;"",[1]tailored_settings!$B$16="Do not publish"),CONCATENATE([1]tailored_settings!$B$4&amp;TEXT(ROW(A23)-1,"0000")&amp;"_"&amp;TEXT(F23,"yyyy-mm")),CONCATENATE([1]tailored_settings!$B$4&amp;TEXT(ROW(A23)-1,"0000")&amp;"_"&amp;TEXT(F23,"yyyy-mm")))))</f>
        <v>360G-Longleigh-IND-0022_2023-10</v>
      </c>
      <c r="I23" s="6" t="str">
        <f>IF([1]source_data!G25="","",[1]tailored_settings!$B$7)</f>
        <v>Longleigh Foundation</v>
      </c>
      <c r="J23" s="6" t="str">
        <f>IF([1]source_data!G25="","",[1]tailored_settings!$B$6)</f>
        <v>GB-CHC-1169016</v>
      </c>
      <c r="K23" s="6" t="str">
        <f>IF([1]source_data!G25="","",IF([1]source_data!I25="","",VLOOKUP([1]source_data!I25,[1]codelist_mapping!A:C,3,FALSE)))</f>
        <v>GTIR060</v>
      </c>
      <c r="L23" s="6" t="str">
        <f>IF([1]source_data!G25="","",IF([1]source_data!J25="","",VLOOKUP([1]source_data!J25,[1]codelist_mapping!A:C,3,FALSE)))</f>
        <v/>
      </c>
      <c r="M23" s="6" t="str">
        <f>IF([1]source_data!G25="","",IF([1]source_data!K25="","",IF([1]source_data!M25&lt;&gt;"",CONCATENATE(VLOOKUP([1]source_data!K25,[1]codelist_mapping!F:H,3,FALSE)&amp;";"&amp;VLOOKUP([1]source_data!L25,[1]codelist_mapping!F:H,3,FALSE)&amp;";"&amp;VLOOKUP([1]source_data!M25,[1]codelist_mapping!F:H,3,FALSE)),IF([1]source_data!L25&lt;&gt;"",CONCATENATE(VLOOKUP([1]source_data!K25,[1]codelist_mapping!F:H,3,FALSE)&amp;";"&amp;VLOOKUP([1]source_data!L25,[1]codelist_mapping!F:H,3,FALSE)),IF([1]source_data!K25&lt;&gt;"",CONCATENATE(VLOOKUP([1]source_data!K25,[1]codelist_mapping!F:H,3,FALSE)))))))</f>
        <v>GTIP030</v>
      </c>
      <c r="N23" s="9" t="str">
        <f>IF([1]source_data!G25="","",IF([1]source_data!D25="","",VLOOKUP([1]source_data!D25,[1]geo_data!A:I,9,FALSE)))</f>
        <v>Melton Newport</v>
      </c>
      <c r="O23" s="9" t="str">
        <f>IF([1]source_data!G25="","",IF([1]source_data!D25="","",VLOOKUP([1]source_data!D25,[1]geo_data!A:I,8,FALSE)))</f>
        <v>E05005504</v>
      </c>
      <c r="P23" s="9" t="str">
        <f>IF([1]source_data!G25="","",IF(LEFT(O23,3)="E05","WD",IF(LEFT(O23,3)="S13","WD",IF(LEFT(O23,3)="W05","WD",IF(LEFT(O23,3)="W06","UA",IF(LEFT(O23,3)="S12","CA",IF(LEFT(O23,3)="E06","UA",IF(LEFT(O23,3)="E07","NMD",IF(LEFT(O23,3)="E08","MD",IF(LEFT(O23,3)="E09","LONB"))))))))))</f>
        <v>WD</v>
      </c>
      <c r="Q23" s="9" t="str">
        <f>IF([1]source_data!G25="","",IF([1]source_data!D25="","",VLOOKUP([1]source_data!D25,[1]geo_data!A:I,7,FALSE)))</f>
        <v>Melton</v>
      </c>
      <c r="R23" s="9" t="str">
        <f>IF([1]source_data!G25="","",IF([1]source_data!D25="","",VLOOKUP([1]source_data!D25,[1]geo_data!A:I,6,FALSE)))</f>
        <v>E07000133</v>
      </c>
      <c r="S23" s="9" t="str">
        <f>IF([1]source_data!G25="","",IF(LEFT(R23,3)="E05","WD",IF(LEFT(R23,3)="S13","WD",IF(LEFT(R23,3)="W05","WD",IF(LEFT(R23,3)="W06","UA",IF(LEFT(R23,3)="S12","CA",IF(LEFT(R23,3)="E06","UA",IF(LEFT(R23,3)="E07","NMD",IF(LEFT(R23,3)="E08","MD",IF(LEFT(R23,3)="E09","LONB"))))))))))</f>
        <v>NMD</v>
      </c>
      <c r="T23" s="6" t="str">
        <f>IF([1]source_data!G25="","",IF([1]source_data!N25="","",[1]source_data!N25))</f>
        <v>Flooring Grant</v>
      </c>
      <c r="U23" s="10">
        <f>IF([1]source_data!G25="","",[1]tailored_settings!$B$8)</f>
        <v>45622</v>
      </c>
      <c r="V23" s="6" t="str">
        <f>IF([1]source_data!G25="","",[1]tailored_settings!$B$9)</f>
        <v>http://www.longleigh.org/</v>
      </c>
      <c r="W23" s="8">
        <f>IF([1]source_data!G25="","",IF([1]source_data!O25="","",[1]source_data!O25))</f>
        <v>45230</v>
      </c>
      <c r="X23" s="8">
        <f>IF([1]source_data!G25="","",IF([1]source_data!P25="","",[1]source_data!P25))</f>
        <v>45302</v>
      </c>
      <c r="Y23" s="6" t="str">
        <f>IF([1]source_data!G25="","",IF([1]source_data!Q25="","",[1]source_data!Q25))</f>
        <v/>
      </c>
      <c r="Z23" s="11" t="str">
        <f>IF([1]source_data!G25="","",IF([1]source_data!I25="","",[1]tailored_settings!$B$10))</f>
        <v>Primary grant reason</v>
      </c>
      <c r="AA23" s="11" t="str">
        <f>IF([1]source_data!G25="","",IF([1]source_data!I25="","",[1]source_data!I25))</f>
        <v>6b. Customer/family under the care of Social Services (Adult or Children’s) - DV</v>
      </c>
      <c r="AB23" s="11" t="str">
        <f>IF([1]source_data!G25="","",IF([1]source_data!J25="","",[1]tailored_settings!$B$11))</f>
        <v/>
      </c>
      <c r="AC23" s="11" t="str">
        <f>IF([1]source_data!G25="","",IF([1]source_data!J25="","",[1]source_data!J25))</f>
        <v/>
      </c>
      <c r="AD23" s="11" t="str">
        <f>IF([1]source_data!G25="","",IF([1]source_data!K25="","",[1]tailored_settings!$B$12))</f>
        <v>Grant purpose</v>
      </c>
      <c r="AE23" s="11" t="str">
        <f>IF([1]source_data!G25="","",IF([1]source_data!K25="","",[1]source_data!K25))</f>
        <v>Flooring</v>
      </c>
      <c r="AF23" s="11" t="str">
        <f>IF([1]source_data!G25="","",IF([1]source_data!L25="","",[1]tailored_settings!$B$13))</f>
        <v/>
      </c>
      <c r="AG23" s="11" t="str">
        <f>IF([1]source_data!G25="","",IF([1]source_data!L25="","",[1]source_data!L25))</f>
        <v/>
      </c>
      <c r="AH23" s="11" t="str">
        <f>IF([1]source_data!G25="","",IF([1]source_data!M25="","",[1]tailored_settings!$B$14))</f>
        <v/>
      </c>
      <c r="AI23" s="11" t="str">
        <f>IF([1]source_data!G25="","",IF([1]source_data!M25="","",[1]source_data!M25))</f>
        <v/>
      </c>
    </row>
    <row r="24" spans="1:35" x14ac:dyDescent="0.2">
      <c r="A24" s="6" t="str">
        <f>IF([1]source_data!G26="","",IF(AND([1]source_data!C26&lt;&gt;"",[1]tailored_settings!$B$15="Publish"),CONCATENATE([1]tailored_settings!$B$2&amp;[1]source_data!C26),IF(AND([1]source_data!C26&lt;&gt;"",[1]tailored_settings!$B$15="Do not publish"),CONCATENATE([1]tailored_settings!$B$2&amp;TEXT(ROW(A24)-1,"0000")&amp;"_"&amp;TEXT(F24,"yyyy-mm")),CONCATENATE([1]tailored_settings!$B$2&amp;TEXT(ROW(A24)-1,"0000")&amp;"_"&amp;TEXT(F24,"yyyy-mm")))))</f>
        <v>360G-Longleigh-E23-00022W</v>
      </c>
      <c r="B24" s="6" t="str">
        <f>IF([1]source_data!G26="","",IF([1]source_data!E26&lt;&gt;"",[1]source_data!E26,CONCATENATE("Grant to "&amp;G24)))</f>
        <v>Grant to Individual Recipient</v>
      </c>
      <c r="C24" s="6" t="str">
        <f>IF([1]source_data!G26="","",IF([1]source_data!F26="","",[1]source_data!F26))</f>
        <v>Helping to alleviate financial hardship</v>
      </c>
      <c r="D24" s="7">
        <f>IF([1]source_data!G26="","",IF([1]source_data!G26="","",[1]source_data!G26))</f>
        <v>942</v>
      </c>
      <c r="E24" s="6" t="str">
        <f>IF([1]source_data!G26="","",[1]tailored_settings!$B$3)</f>
        <v>GBP</v>
      </c>
      <c r="F24" s="8">
        <f>IF([1]source_data!G26="","",IF([1]source_data!H26="","",[1]source_data!H26))</f>
        <v>45131</v>
      </c>
      <c r="G24" s="6" t="str">
        <f>IF([1]source_data!G26="","",[1]tailored_settings!$B$5)</f>
        <v>Individual Recipient</v>
      </c>
      <c r="H24" s="6" t="str">
        <f>IF([1]source_data!G26="","",IF(AND([1]source_data!A26&lt;&gt;"",[1]tailored_settings!$B$16="Publish"),CONCATENATE([1]tailored_settings!$B$2&amp;[1]source_data!A26),IF(AND([1]source_data!A26&lt;&gt;"",[1]tailored_settings!$B$16="Do not publish"),CONCATENATE([1]tailored_settings!$B$4&amp;TEXT(ROW(A24)-1,"0000")&amp;"_"&amp;TEXT(F24,"yyyy-mm")),CONCATENATE([1]tailored_settings!$B$4&amp;TEXT(ROW(A24)-1,"0000")&amp;"_"&amp;TEXT(F24,"yyyy-mm")))))</f>
        <v>360G-Longleigh-IND-0023_2023-07</v>
      </c>
      <c r="I24" s="6" t="str">
        <f>IF([1]source_data!G26="","",[1]tailored_settings!$B$7)</f>
        <v>Longleigh Foundation</v>
      </c>
      <c r="J24" s="6" t="str">
        <f>IF([1]source_data!G26="","",[1]tailored_settings!$B$6)</f>
        <v>GB-CHC-1169016</v>
      </c>
      <c r="K24" s="6" t="str">
        <f>IF([1]source_data!G26="","",IF([1]source_data!I26="","",VLOOKUP([1]source_data!I26,[1]codelist_mapping!A:C,3,FALSE)))</f>
        <v>GTIR040</v>
      </c>
      <c r="L24" s="6" t="str">
        <f>IF([1]source_data!G26="","",IF([1]source_data!J26="","",VLOOKUP([1]source_data!J26,[1]codelist_mapping!A:C,3,FALSE)))</f>
        <v/>
      </c>
      <c r="M24" s="6" t="str">
        <f>IF([1]source_data!G26="","",IF([1]source_data!K26="","",IF([1]source_data!M26&lt;&gt;"",CONCATENATE(VLOOKUP([1]source_data!K26,[1]codelist_mapping!F:H,3,FALSE)&amp;";"&amp;VLOOKUP([1]source_data!L26,[1]codelist_mapping!F:H,3,FALSE)&amp;";"&amp;VLOOKUP([1]source_data!M26,[1]codelist_mapping!F:H,3,FALSE)),IF([1]source_data!L26&lt;&gt;"",CONCATENATE(VLOOKUP([1]source_data!K26,[1]codelist_mapping!F:H,3,FALSE)&amp;";"&amp;VLOOKUP([1]source_data!L26,[1]codelist_mapping!F:H,3,FALSE)),IF([1]source_data!K26&lt;&gt;"",CONCATENATE(VLOOKUP([1]source_data!K26,[1]codelist_mapping!F:H,3,FALSE)))))))</f>
        <v>GTIP070;GTIP080</v>
      </c>
      <c r="N24" s="9" t="str">
        <f>IF([1]source_data!G26="","",IF([1]source_data!D26="","",VLOOKUP([1]source_data!D26,[1]geo_data!A:I,9,FALSE)))</f>
        <v>Banbury Hardwick</v>
      </c>
      <c r="O24" s="9" t="str">
        <f>IF([1]source_data!G26="","",IF([1]source_data!D26="","",VLOOKUP([1]source_data!D26,[1]geo_data!A:I,8,FALSE)))</f>
        <v>E05010923</v>
      </c>
      <c r="P24" s="9" t="str">
        <f>IF([1]source_data!G26="","",IF(LEFT(O24,3)="E05","WD",IF(LEFT(O24,3)="S13","WD",IF(LEFT(O24,3)="W05","WD",IF(LEFT(O24,3)="W06","UA",IF(LEFT(O24,3)="S12","CA",IF(LEFT(O24,3)="E06","UA",IF(LEFT(O24,3)="E07","NMD",IF(LEFT(O24,3)="E08","MD",IF(LEFT(O24,3)="E09","LONB"))))))))))</f>
        <v>WD</v>
      </c>
      <c r="Q24" s="9" t="str">
        <f>IF([1]source_data!G26="","",IF([1]source_data!D26="","",VLOOKUP([1]source_data!D26,[1]geo_data!A:I,7,FALSE)))</f>
        <v>Cherwell</v>
      </c>
      <c r="R24" s="9" t="str">
        <f>IF([1]source_data!G26="","",IF([1]source_data!D26="","",VLOOKUP([1]source_data!D26,[1]geo_data!A:I,6,FALSE)))</f>
        <v>E07000177</v>
      </c>
      <c r="S24" s="9" t="str">
        <f>IF([1]source_data!G26="","",IF(LEFT(R24,3)="E05","WD",IF(LEFT(R24,3)="S13","WD",IF(LEFT(R24,3)="W05","WD",IF(LEFT(R24,3)="W06","UA",IF(LEFT(R24,3)="S12","CA",IF(LEFT(R24,3)="E06","UA",IF(LEFT(R24,3)="E07","NMD",IF(LEFT(R24,3)="E08","MD",IF(LEFT(R24,3)="E09","LONB"))))))))))</f>
        <v>NMD</v>
      </c>
      <c r="T24" s="6" t="str">
        <f>IF([1]source_data!G26="","",IF([1]source_data!N26="","",[1]source_data!N26))</f>
        <v>Hardship Grant</v>
      </c>
      <c r="U24" s="10">
        <f>IF([1]source_data!G26="","",[1]tailored_settings!$B$8)</f>
        <v>45622</v>
      </c>
      <c r="V24" s="6" t="str">
        <f>IF([1]source_data!G26="","",[1]tailored_settings!$B$9)</f>
        <v>http://www.longleigh.org/</v>
      </c>
      <c r="W24" s="8">
        <f>IF([1]source_data!G26="","",IF([1]source_data!O26="","",[1]source_data!O26))</f>
        <v>45131</v>
      </c>
      <c r="X24" s="8">
        <f>IF([1]source_data!G26="","",IF([1]source_data!P26="","",[1]source_data!P26))</f>
        <v>45269</v>
      </c>
      <c r="Y24" s="6" t="str">
        <f>IF([1]source_data!G26="","",IF([1]source_data!Q26="","",[1]source_data!Q26))</f>
        <v/>
      </c>
      <c r="Z24" s="11" t="str">
        <f>IF([1]source_data!G26="","",IF([1]source_data!I26="","",[1]tailored_settings!$B$10))</f>
        <v>Primary grant reason</v>
      </c>
      <c r="AA24" s="11" t="str">
        <f>IF([1]source_data!G26="","",IF([1]source_data!I26="","",[1]source_data!I26))</f>
        <v>2. Customer receiving medication and/or therapy for a mental health condition or substance addiction</v>
      </c>
      <c r="AB24" s="11" t="str">
        <f>IF([1]source_data!G26="","",IF([1]source_data!J26="","",[1]tailored_settings!$B$11))</f>
        <v/>
      </c>
      <c r="AC24" s="11" t="str">
        <f>IF([1]source_data!G26="","",IF([1]source_data!J26="","",[1]source_data!J26))</f>
        <v/>
      </c>
      <c r="AD24" s="11" t="str">
        <f>IF([1]source_data!G26="","",IF([1]source_data!K26="","",[1]tailored_settings!$B$12))</f>
        <v>Grant purpose</v>
      </c>
      <c r="AE24" s="11" t="str">
        <f>IF([1]source_data!G26="","",IF([1]source_data!K26="","",[1]source_data!K26))</f>
        <v>Food Vouchers</v>
      </c>
      <c r="AF24" s="11" t="str">
        <f>IF([1]source_data!G26="","",IF([1]source_data!L26="","",[1]tailored_settings!$B$13))</f>
        <v>Grant purpose</v>
      </c>
      <c r="AG24" s="11" t="str">
        <f>IF([1]source_data!G26="","",IF([1]source_data!L26="","",[1]source_data!L26))</f>
        <v>Clothing</v>
      </c>
      <c r="AH24" s="11" t="str">
        <f>IF([1]source_data!G26="","",IF([1]source_data!M26="","",[1]tailored_settings!$B$14))</f>
        <v/>
      </c>
      <c r="AI24" s="11" t="str">
        <f>IF([1]source_data!G26="","",IF([1]source_data!M26="","",[1]source_data!M26))</f>
        <v/>
      </c>
    </row>
    <row r="25" spans="1:35" x14ac:dyDescent="0.2">
      <c r="A25" s="6" t="str">
        <f>IF([1]source_data!G27="","",IF(AND([1]source_data!C27&lt;&gt;"",[1]tailored_settings!$B$15="Publish"),CONCATENATE([1]tailored_settings!$B$2&amp;[1]source_data!C27),IF(AND([1]source_data!C27&lt;&gt;"",[1]tailored_settings!$B$15="Do not publish"),CONCATENATE([1]tailored_settings!$B$2&amp;TEXT(ROW(A25)-1,"0000")&amp;"_"&amp;TEXT(F25,"yyyy-mm")),CONCATENATE([1]tailored_settings!$B$2&amp;TEXT(ROW(A25)-1,"0000")&amp;"_"&amp;TEXT(F25,"yyyy-mm")))))</f>
        <v>360G-Longleigh-E23-00023W</v>
      </c>
      <c r="B25" s="6" t="str">
        <f>IF([1]source_data!G27="","",IF([1]source_data!E27&lt;&gt;"",[1]source_data!E27,CONCATENATE("Grant to "&amp;G25)))</f>
        <v>Grant to Individual Recipient</v>
      </c>
      <c r="C25" s="6" t="str">
        <f>IF([1]source_data!G27="","",IF([1]source_data!F27="","",[1]source_data!F27))</f>
        <v>Helping to alleviate financial hardship</v>
      </c>
      <c r="D25" s="7">
        <f>IF([1]source_data!G27="","",IF([1]source_data!G27="","",[1]source_data!G27))</f>
        <v>1029</v>
      </c>
      <c r="E25" s="6" t="str">
        <f>IF([1]source_data!G27="","",[1]tailored_settings!$B$3)</f>
        <v>GBP</v>
      </c>
      <c r="F25" s="8">
        <f>IF([1]source_data!G27="","",IF([1]source_data!H27="","",[1]source_data!H27))</f>
        <v>45131</v>
      </c>
      <c r="G25" s="6" t="str">
        <f>IF([1]source_data!G27="","",[1]tailored_settings!$B$5)</f>
        <v>Individual Recipient</v>
      </c>
      <c r="H25" s="6" t="str">
        <f>IF([1]source_data!G27="","",IF(AND([1]source_data!A27&lt;&gt;"",[1]tailored_settings!$B$16="Publish"),CONCATENATE([1]tailored_settings!$B$2&amp;[1]source_data!A27),IF(AND([1]source_data!A27&lt;&gt;"",[1]tailored_settings!$B$16="Do not publish"),CONCATENATE([1]tailored_settings!$B$4&amp;TEXT(ROW(A25)-1,"0000")&amp;"_"&amp;TEXT(F25,"yyyy-mm")),CONCATENATE([1]tailored_settings!$B$4&amp;TEXT(ROW(A25)-1,"0000")&amp;"_"&amp;TEXT(F25,"yyyy-mm")))))</f>
        <v>360G-Longleigh-IND-0024_2023-07</v>
      </c>
      <c r="I25" s="6" t="str">
        <f>IF([1]source_data!G27="","",[1]tailored_settings!$B$7)</f>
        <v>Longleigh Foundation</v>
      </c>
      <c r="J25" s="6" t="str">
        <f>IF([1]source_data!G27="","",[1]tailored_settings!$B$6)</f>
        <v>GB-CHC-1169016</v>
      </c>
      <c r="K25" s="6" t="str">
        <f>IF([1]source_data!G27="","",IF([1]source_data!I27="","",VLOOKUP([1]source_data!I27,[1]codelist_mapping!A:C,3,FALSE)))</f>
        <v>GTIR080</v>
      </c>
      <c r="L25" s="6" t="str">
        <f>IF([1]source_data!G27="","",IF([1]source_data!J27="","",VLOOKUP([1]source_data!J27,[1]codelist_mapping!A:C,3,FALSE)))</f>
        <v/>
      </c>
      <c r="M25" s="6" t="str">
        <f>IF([1]source_data!G27="","",IF([1]source_data!K27="","",IF([1]source_data!M27&lt;&gt;"",CONCATENATE(VLOOKUP([1]source_data!K27,[1]codelist_mapping!F:H,3,FALSE)&amp;";"&amp;VLOOKUP([1]source_data!L27,[1]codelist_mapping!F:H,3,FALSE)&amp;";"&amp;VLOOKUP([1]source_data!M27,[1]codelist_mapping!F:H,3,FALSE)),IF([1]source_data!L27&lt;&gt;"",CONCATENATE(VLOOKUP([1]source_data!K27,[1]codelist_mapping!F:H,3,FALSE)&amp;";"&amp;VLOOKUP([1]source_data!L27,[1]codelist_mapping!F:H,3,FALSE)),IF([1]source_data!K27&lt;&gt;"",CONCATENATE(VLOOKUP([1]source_data!K27,[1]codelist_mapping!F:H,3,FALSE)))))))</f>
        <v>GTIP020;GTIP060</v>
      </c>
      <c r="N25" s="9" t="str">
        <f>IF([1]source_data!G27="","",IF([1]source_data!D27="","",VLOOKUP([1]source_data!D27,[1]geo_data!A:I,9,FALSE)))</f>
        <v>Hamworthy</v>
      </c>
      <c r="O25" s="9" t="str">
        <f>IF([1]source_data!G27="","",IF([1]source_data!D27="","",VLOOKUP([1]source_data!D27,[1]geo_data!A:I,8,FALSE)))</f>
        <v>E05012663</v>
      </c>
      <c r="P25" s="9" t="str">
        <f>IF([1]source_data!G27="","",IF(LEFT(O25,3)="E05","WD",IF(LEFT(O25,3)="S13","WD",IF(LEFT(O25,3)="W05","WD",IF(LEFT(O25,3)="W06","UA",IF(LEFT(O25,3)="S12","CA",IF(LEFT(O25,3)="E06","UA",IF(LEFT(O25,3)="E07","NMD",IF(LEFT(O25,3)="E08","MD",IF(LEFT(O25,3)="E09","LONB"))))))))))</f>
        <v>WD</v>
      </c>
      <c r="Q25" s="9" t="str">
        <f>IF([1]source_data!G27="","",IF([1]source_data!D27="","",VLOOKUP([1]source_data!D27,[1]geo_data!A:I,7,FALSE)))</f>
        <v>Bournemouth, Christchurch and Poole</v>
      </c>
      <c r="R25" s="9" t="str">
        <f>IF([1]source_data!G27="","",IF([1]source_data!D27="","",VLOOKUP([1]source_data!D27,[1]geo_data!A:I,6,FALSE)))</f>
        <v>E06000058</v>
      </c>
      <c r="S25" s="9" t="str">
        <f>IF([1]source_data!G27="","",IF(LEFT(R25,3)="E05","WD",IF(LEFT(R25,3)="S13","WD",IF(LEFT(R25,3)="W05","WD",IF(LEFT(R25,3)="W06","UA",IF(LEFT(R25,3)="S12","CA",IF(LEFT(R25,3)="E06","UA",IF(LEFT(R25,3)="E07","NMD",IF(LEFT(R25,3)="E08","MD",IF(LEFT(R25,3)="E09","LONB"))))))))))</f>
        <v>UA</v>
      </c>
      <c r="T25" s="6" t="str">
        <f>IF([1]source_data!G27="","",IF([1]source_data!N27="","",[1]source_data!N27))</f>
        <v>Hardship Grant</v>
      </c>
      <c r="U25" s="10">
        <f>IF([1]source_data!G27="","",[1]tailored_settings!$B$8)</f>
        <v>45622</v>
      </c>
      <c r="V25" s="6" t="str">
        <f>IF([1]source_data!G27="","",[1]tailored_settings!$B$9)</f>
        <v>http://www.longleigh.org/</v>
      </c>
      <c r="W25" s="8">
        <f>IF([1]source_data!G27="","",IF([1]source_data!O27="","",[1]source_data!O27))</f>
        <v>45131</v>
      </c>
      <c r="X25" s="8">
        <f>IF([1]source_data!G27="","",IF([1]source_data!P27="","",[1]source_data!P27))</f>
        <v>45269</v>
      </c>
      <c r="Y25" s="6" t="str">
        <f>IF([1]source_data!G27="","",IF([1]source_data!Q27="","",[1]source_data!Q27))</f>
        <v/>
      </c>
      <c r="Z25" s="11" t="str">
        <f>IF([1]source_data!G27="","",IF([1]source_data!I27="","",[1]tailored_settings!$B$10))</f>
        <v>Primary grant reason</v>
      </c>
      <c r="AA25" s="11" t="str">
        <f>IF([1]source_data!G27="","",IF([1]source_data!I27="","",[1]source_data!I27))</f>
        <v>3  Customer/family moving from homelessness/supported living into independent living</v>
      </c>
      <c r="AB25" s="11" t="str">
        <f>IF([1]source_data!G27="","",IF([1]source_data!J27="","",[1]tailored_settings!$B$11))</f>
        <v/>
      </c>
      <c r="AC25" s="11" t="str">
        <f>IF([1]source_data!G27="","",IF([1]source_data!J27="","",[1]source_data!J27))</f>
        <v/>
      </c>
      <c r="AD25" s="11" t="str">
        <f>IF([1]source_data!G27="","",IF([1]source_data!K27="","",[1]tailored_settings!$B$12))</f>
        <v>Grant purpose</v>
      </c>
      <c r="AE25" s="11" t="str">
        <f>IF([1]source_data!G27="","",IF([1]source_data!K27="","",[1]source_data!K27))</f>
        <v>Appliances</v>
      </c>
      <c r="AF25" s="11" t="str">
        <f>IF([1]source_data!G27="","",IF([1]source_data!L27="","",[1]tailored_settings!$B$13))</f>
        <v>Grant purpose</v>
      </c>
      <c r="AG25" s="11" t="str">
        <f>IF([1]source_data!G27="","",IF([1]source_data!L27="","",[1]source_data!L27))</f>
        <v>Voucher for small household items</v>
      </c>
      <c r="AH25" s="11" t="str">
        <f>IF([1]source_data!G27="","",IF([1]source_data!M27="","",[1]tailored_settings!$B$14))</f>
        <v/>
      </c>
      <c r="AI25" s="11" t="str">
        <f>IF([1]source_data!G27="","",IF([1]source_data!M27="","",[1]source_data!M27))</f>
        <v/>
      </c>
    </row>
    <row r="26" spans="1:35" x14ac:dyDescent="0.2">
      <c r="A26" s="6" t="str">
        <f>IF([1]source_data!G28="","",IF(AND([1]source_data!C28&lt;&gt;"",[1]tailored_settings!$B$15="Publish"),CONCATENATE([1]tailored_settings!$B$2&amp;[1]source_data!C28),IF(AND([1]source_data!C28&lt;&gt;"",[1]tailored_settings!$B$15="Do not publish"),CONCATENATE([1]tailored_settings!$B$2&amp;TEXT(ROW(A26)-1,"0000")&amp;"_"&amp;TEXT(F26,"yyyy-mm")),CONCATENATE([1]tailored_settings!$B$2&amp;TEXT(ROW(A26)-1,"0000")&amp;"_"&amp;TEXT(F26,"yyyy-mm")))))</f>
        <v>360G-Longleigh-E23-00024W</v>
      </c>
      <c r="B26" s="6" t="str">
        <f>IF([1]source_data!G28="","",IF([1]source_data!E28&lt;&gt;"",[1]source_data!E28,CONCATENATE("Grant to "&amp;G26)))</f>
        <v>Grant to Individual Recipient</v>
      </c>
      <c r="C26" s="6" t="str">
        <f>IF([1]source_data!G28="","",IF([1]source_data!F28="","",[1]source_data!F28))</f>
        <v>Helping to alleviate financial hardship</v>
      </c>
      <c r="D26" s="7">
        <f>IF([1]source_data!G28="","",IF([1]source_data!G28="","",[1]source_data!G28))</f>
        <v>591.27</v>
      </c>
      <c r="E26" s="6" t="str">
        <f>IF([1]source_data!G28="","",[1]tailored_settings!$B$3)</f>
        <v>GBP</v>
      </c>
      <c r="F26" s="8">
        <f>IF([1]source_data!G28="","",IF([1]source_data!H28="","",[1]source_data!H28))</f>
        <v>45131</v>
      </c>
      <c r="G26" s="6" t="str">
        <f>IF([1]source_data!G28="","",[1]tailored_settings!$B$5)</f>
        <v>Individual Recipient</v>
      </c>
      <c r="H26" s="6" t="str">
        <f>IF([1]source_data!G28="","",IF(AND([1]source_data!A28&lt;&gt;"",[1]tailored_settings!$B$16="Publish"),CONCATENATE([1]tailored_settings!$B$2&amp;[1]source_data!A28),IF(AND([1]source_data!A28&lt;&gt;"",[1]tailored_settings!$B$16="Do not publish"),CONCATENATE([1]tailored_settings!$B$4&amp;TEXT(ROW(A26)-1,"0000")&amp;"_"&amp;TEXT(F26,"yyyy-mm")),CONCATENATE([1]tailored_settings!$B$4&amp;TEXT(ROW(A26)-1,"0000")&amp;"_"&amp;TEXT(F26,"yyyy-mm")))))</f>
        <v>360G-Longleigh-IND-0025_2023-07</v>
      </c>
      <c r="I26" s="6" t="str">
        <f>IF([1]source_data!G28="","",[1]tailored_settings!$B$7)</f>
        <v>Longleigh Foundation</v>
      </c>
      <c r="J26" s="6" t="str">
        <f>IF([1]source_data!G28="","",[1]tailored_settings!$B$6)</f>
        <v>GB-CHC-1169016</v>
      </c>
      <c r="K26" s="6" t="str">
        <f>IF([1]source_data!G28="","",IF([1]source_data!I28="","",VLOOKUP([1]source_data!I28,[1]codelist_mapping!A:C,3,FALSE)))</f>
        <v>GTIR010</v>
      </c>
      <c r="L26" s="6" t="str">
        <f>IF([1]source_data!G28="","",IF([1]source_data!J28="","",VLOOKUP([1]source_data!J28,[1]codelist_mapping!A:C,3,FALSE)))</f>
        <v/>
      </c>
      <c r="M26" s="6" t="str">
        <f>IF([1]source_data!G28="","",IF([1]source_data!K28="","",IF([1]source_data!M28&lt;&gt;"",CONCATENATE(VLOOKUP([1]source_data!K28,[1]codelist_mapping!F:H,3,FALSE)&amp;";"&amp;VLOOKUP([1]source_data!L28,[1]codelist_mapping!F:H,3,FALSE)&amp;";"&amp;VLOOKUP([1]source_data!M28,[1]codelist_mapping!F:H,3,FALSE)),IF([1]source_data!L28&lt;&gt;"",CONCATENATE(VLOOKUP([1]source_data!K28,[1]codelist_mapping!F:H,3,FALSE)&amp;";"&amp;VLOOKUP([1]source_data!L28,[1]codelist_mapping!F:H,3,FALSE)),IF([1]source_data!K28&lt;&gt;"",CONCATENATE(VLOOKUP([1]source_data!K28,[1]codelist_mapping!F:H,3,FALSE)))))))</f>
        <v>GTIP020;GTIP060</v>
      </c>
      <c r="N26" s="9" t="str">
        <f>IF([1]source_data!G28="","",IF([1]source_data!D28="","",VLOOKUP([1]source_data!D28,[1]geo_data!A:I,9,FALSE)))</f>
        <v>Westgate</v>
      </c>
      <c r="O26" s="9" t="str">
        <f>IF([1]source_data!G28="","",IF([1]source_data!D28="","",VLOOKUP([1]source_data!D28,[1]geo_data!A:I,8,FALSE)))</f>
        <v>E05010967</v>
      </c>
      <c r="P26" s="9" t="str">
        <f>IF([1]source_data!G28="","",IF(LEFT(O26,3)="E05","WD",IF(LEFT(O26,3)="S13","WD",IF(LEFT(O26,3)="W05","WD",IF(LEFT(O26,3)="W06","UA",IF(LEFT(O26,3)="S12","CA",IF(LEFT(O26,3)="E06","UA",IF(LEFT(O26,3)="E07","NMD",IF(LEFT(O26,3)="E08","MD",IF(LEFT(O26,3)="E09","LONB"))))))))))</f>
        <v>WD</v>
      </c>
      <c r="Q26" s="9" t="str">
        <f>IF([1]source_data!G28="","",IF([1]source_data!D28="","",VLOOKUP([1]source_data!D28,[1]geo_data!A:I,7,FALSE)))</f>
        <v>Gloucester</v>
      </c>
      <c r="R26" s="9" t="str">
        <f>IF([1]source_data!G28="","",IF([1]source_data!D28="","",VLOOKUP([1]source_data!D28,[1]geo_data!A:I,6,FALSE)))</f>
        <v>E07000081</v>
      </c>
      <c r="S26" s="9" t="str">
        <f>IF([1]source_data!G28="","",IF(LEFT(R26,3)="E05","WD",IF(LEFT(R26,3)="S13","WD",IF(LEFT(R26,3)="W05","WD",IF(LEFT(R26,3)="W06","UA",IF(LEFT(R26,3)="S12","CA",IF(LEFT(R26,3)="E06","UA",IF(LEFT(R26,3)="E07","NMD",IF(LEFT(R26,3)="E08","MD",IF(LEFT(R26,3)="E09","LONB"))))))))))</f>
        <v>NMD</v>
      </c>
      <c r="T26" s="6" t="str">
        <f>IF([1]source_data!G28="","",IF([1]source_data!N28="","",[1]source_data!N28))</f>
        <v>Hardship Grant</v>
      </c>
      <c r="U26" s="10">
        <f>IF([1]source_data!G28="","",[1]tailored_settings!$B$8)</f>
        <v>45622</v>
      </c>
      <c r="V26" s="6" t="str">
        <f>IF([1]source_data!G28="","",[1]tailored_settings!$B$9)</f>
        <v>http://www.longleigh.org/</v>
      </c>
      <c r="W26" s="8">
        <f>IF([1]source_data!G28="","",IF([1]source_data!O28="","",[1]source_data!O28))</f>
        <v>45131</v>
      </c>
      <c r="X26" s="8">
        <f>IF([1]source_data!G28="","",IF([1]source_data!P28="","",[1]source_data!P28))</f>
        <v>45145</v>
      </c>
      <c r="Y26" s="6" t="str">
        <f>IF([1]source_data!G28="","",IF([1]source_data!Q28="","",[1]source_data!Q28))</f>
        <v/>
      </c>
      <c r="Z26" s="11" t="str">
        <f>IF([1]source_data!G28="","",IF([1]source_data!I28="","",[1]tailored_settings!$B$10))</f>
        <v>Primary grant reason</v>
      </c>
      <c r="AA26" s="11" t="str">
        <f>IF([1]source_data!G28="","",IF([1]source_data!I28="","",[1]source_data!I28))</f>
        <v>6d. Customer/family under the care of Social Services (Adult or Children’s - FH</v>
      </c>
      <c r="AB26" s="11" t="str">
        <f>IF([1]source_data!G28="","",IF([1]source_data!J28="","",[1]tailored_settings!$B$11))</f>
        <v/>
      </c>
      <c r="AC26" s="11" t="str">
        <f>IF([1]source_data!G28="","",IF([1]source_data!J28="","",[1]source_data!J28))</f>
        <v/>
      </c>
      <c r="AD26" s="11" t="str">
        <f>IF([1]source_data!G28="","",IF([1]source_data!K28="","",[1]tailored_settings!$B$12))</f>
        <v>Grant purpose</v>
      </c>
      <c r="AE26" s="11" t="str">
        <f>IF([1]source_data!G28="","",IF([1]source_data!K28="","",[1]source_data!K28))</f>
        <v xml:space="preserve">Furniture </v>
      </c>
      <c r="AF26" s="11" t="str">
        <f>IF([1]source_data!G28="","",IF([1]source_data!L28="","",[1]tailored_settings!$B$13))</f>
        <v>Grant purpose</v>
      </c>
      <c r="AG26" s="11" t="str">
        <f>IF([1]source_data!G28="","",IF([1]source_data!L28="","",[1]source_data!L28))</f>
        <v>Voucher for small household items</v>
      </c>
      <c r="AH26" s="11" t="str">
        <f>IF([1]source_data!G28="","",IF([1]source_data!M28="","",[1]tailored_settings!$B$14))</f>
        <v/>
      </c>
      <c r="AI26" s="11" t="str">
        <f>IF([1]source_data!G28="","",IF([1]source_data!M28="","",[1]source_data!M28))</f>
        <v/>
      </c>
    </row>
    <row r="27" spans="1:35" x14ac:dyDescent="0.2">
      <c r="A27" s="6" t="str">
        <f>IF([1]source_data!G29="","",IF(AND([1]source_data!C29&lt;&gt;"",[1]tailored_settings!$B$15="Publish"),CONCATENATE([1]tailored_settings!$B$2&amp;[1]source_data!C29),IF(AND([1]source_data!C29&lt;&gt;"",[1]tailored_settings!$B$15="Do not publish"),CONCATENATE([1]tailored_settings!$B$2&amp;TEXT(ROW(A27)-1,"0000")&amp;"_"&amp;TEXT(F27,"yyyy-mm")),CONCATENATE([1]tailored_settings!$B$2&amp;TEXT(ROW(A27)-1,"0000")&amp;"_"&amp;TEXT(F27,"yyyy-mm")))))</f>
        <v>360G-Longleigh-E23-00025W</v>
      </c>
      <c r="B27" s="6" t="str">
        <f>IF([1]source_data!G29="","",IF([1]source_data!E29&lt;&gt;"",[1]source_data!E29,CONCATENATE("Grant to "&amp;G27)))</f>
        <v>Grant to Individual Recipient</v>
      </c>
      <c r="C27" s="6" t="str">
        <f>IF([1]source_data!G29="","",IF([1]source_data!F29="","",[1]source_data!F29))</f>
        <v>Helping to alleviate financial hardship</v>
      </c>
      <c r="D27" s="7">
        <f>IF([1]source_data!G29="","",IF([1]source_data!G29="","",[1]source_data!G29))</f>
        <v>977.27</v>
      </c>
      <c r="E27" s="6" t="str">
        <f>IF([1]source_data!G29="","",[1]tailored_settings!$B$3)</f>
        <v>GBP</v>
      </c>
      <c r="F27" s="8">
        <f>IF([1]source_data!G29="","",IF([1]source_data!H29="","",[1]source_data!H29))</f>
        <v>45131</v>
      </c>
      <c r="G27" s="6" t="str">
        <f>IF([1]source_data!G29="","",[1]tailored_settings!$B$5)</f>
        <v>Individual Recipient</v>
      </c>
      <c r="H27" s="6" t="str">
        <f>IF([1]source_data!G29="","",IF(AND([1]source_data!A29&lt;&gt;"",[1]tailored_settings!$B$16="Publish"),CONCATENATE([1]tailored_settings!$B$2&amp;[1]source_data!A29),IF(AND([1]source_data!A29&lt;&gt;"",[1]tailored_settings!$B$16="Do not publish"),CONCATENATE([1]tailored_settings!$B$4&amp;TEXT(ROW(A27)-1,"0000")&amp;"_"&amp;TEXT(F27,"yyyy-mm")),CONCATENATE([1]tailored_settings!$B$4&amp;TEXT(ROW(A27)-1,"0000")&amp;"_"&amp;TEXT(F27,"yyyy-mm")))))</f>
        <v>360G-Longleigh-IND-0026_2023-07</v>
      </c>
      <c r="I27" s="6" t="str">
        <f>IF([1]source_data!G29="","",[1]tailored_settings!$B$7)</f>
        <v>Longleigh Foundation</v>
      </c>
      <c r="J27" s="6" t="str">
        <f>IF([1]source_data!G29="","",[1]tailored_settings!$B$6)</f>
        <v>GB-CHC-1169016</v>
      </c>
      <c r="K27" s="6" t="str">
        <f>IF([1]source_data!G29="","",IF([1]source_data!I29="","",VLOOKUP([1]source_data!I29,[1]codelist_mapping!A:C,3,FALSE)))</f>
        <v>GTIR080</v>
      </c>
      <c r="L27" s="6" t="str">
        <f>IF([1]source_data!G29="","",IF([1]source_data!J29="","",VLOOKUP([1]source_data!J29,[1]codelist_mapping!A:C,3,FALSE)))</f>
        <v/>
      </c>
      <c r="M27" s="6" t="str">
        <f>IF([1]source_data!G29="","",IF([1]source_data!K29="","",IF([1]source_data!M29&lt;&gt;"",CONCATENATE(VLOOKUP([1]source_data!K29,[1]codelist_mapping!F:H,3,FALSE)&amp;";"&amp;VLOOKUP([1]source_data!L29,[1]codelist_mapping!F:H,3,FALSE)&amp;";"&amp;VLOOKUP([1]source_data!M29,[1]codelist_mapping!F:H,3,FALSE)),IF([1]source_data!L29&lt;&gt;"",CONCATENATE(VLOOKUP([1]source_data!K29,[1]codelist_mapping!F:H,3,FALSE)&amp;";"&amp;VLOOKUP([1]source_data!L29,[1]codelist_mapping!F:H,3,FALSE)),IF([1]source_data!K29&lt;&gt;"",CONCATENATE(VLOOKUP([1]source_data!K29,[1]codelist_mapping!F:H,3,FALSE)))))))</f>
        <v>GTIP020</v>
      </c>
      <c r="N27" s="9" t="str">
        <f>IF([1]source_data!G29="","",IF([1]source_data!D29="","",VLOOKUP([1]source_data!D29,[1]geo_data!A:I,9,FALSE)))</f>
        <v>Weston-super-Mare Central</v>
      </c>
      <c r="O27" s="9" t="str">
        <f>IF([1]source_data!G29="","",IF([1]source_data!D29="","",VLOOKUP([1]source_data!D29,[1]geo_data!A:I,8,FALSE)))</f>
        <v>E05010298</v>
      </c>
      <c r="P27" s="9" t="str">
        <f>IF([1]source_data!G29="","",IF(LEFT(O27,3)="E05","WD",IF(LEFT(O27,3)="S13","WD",IF(LEFT(O27,3)="W05","WD",IF(LEFT(O27,3)="W06","UA",IF(LEFT(O27,3)="S12","CA",IF(LEFT(O27,3)="E06","UA",IF(LEFT(O27,3)="E07","NMD",IF(LEFT(O27,3)="E08","MD",IF(LEFT(O27,3)="E09","LONB"))))))))))</f>
        <v>WD</v>
      </c>
      <c r="Q27" s="9" t="str">
        <f>IF([1]source_data!G29="","",IF([1]source_data!D29="","",VLOOKUP([1]source_data!D29,[1]geo_data!A:I,7,FALSE)))</f>
        <v>North Somerset</v>
      </c>
      <c r="R27" s="9" t="str">
        <f>IF([1]source_data!G29="","",IF([1]source_data!D29="","",VLOOKUP([1]source_data!D29,[1]geo_data!A:I,6,FALSE)))</f>
        <v>E06000024</v>
      </c>
      <c r="S27" s="9" t="str">
        <f>IF([1]source_data!G29="","",IF(LEFT(R27,3)="E05","WD",IF(LEFT(R27,3)="S13","WD",IF(LEFT(R27,3)="W05","WD",IF(LEFT(R27,3)="W06","UA",IF(LEFT(R27,3)="S12","CA",IF(LEFT(R27,3)="E06","UA",IF(LEFT(R27,3)="E07","NMD",IF(LEFT(R27,3)="E08","MD",IF(LEFT(R27,3)="E09","LONB"))))))))))</f>
        <v>UA</v>
      </c>
      <c r="T27" s="6" t="str">
        <f>IF([1]source_data!G29="","",IF([1]source_data!N29="","",[1]source_data!N29))</f>
        <v>Hardship Grant</v>
      </c>
      <c r="U27" s="10">
        <f>IF([1]source_data!G29="","",[1]tailored_settings!$B$8)</f>
        <v>45622</v>
      </c>
      <c r="V27" s="6" t="str">
        <f>IF([1]source_data!G29="","",[1]tailored_settings!$B$9)</f>
        <v>http://www.longleigh.org/</v>
      </c>
      <c r="W27" s="8">
        <f>IF([1]source_data!G29="","",IF([1]source_data!O29="","",[1]source_data!O29))</f>
        <v>45131</v>
      </c>
      <c r="X27" s="8">
        <f>IF([1]source_data!G29="","",IF([1]source_data!P29="","",[1]source_data!P29))</f>
        <v>45268</v>
      </c>
      <c r="Y27" s="6" t="str">
        <f>IF([1]source_data!G29="","",IF([1]source_data!Q29="","",[1]source_data!Q29))</f>
        <v/>
      </c>
      <c r="Z27" s="11" t="str">
        <f>IF([1]source_data!G29="","",IF([1]source_data!I29="","",[1]tailored_settings!$B$10))</f>
        <v>Primary grant reason</v>
      </c>
      <c r="AA27" s="11" t="str">
        <f>IF([1]source_data!G29="","",IF([1]source_data!I29="","",[1]source_data!I29))</f>
        <v>3  Customer/family moving from homelessness/supported living into independent living</v>
      </c>
      <c r="AB27" s="11" t="str">
        <f>IF([1]source_data!G29="","",IF([1]source_data!J29="","",[1]tailored_settings!$B$11))</f>
        <v/>
      </c>
      <c r="AC27" s="11" t="str">
        <f>IF([1]source_data!G29="","",IF([1]source_data!J29="","",[1]source_data!J29))</f>
        <v/>
      </c>
      <c r="AD27" s="11" t="str">
        <f>IF([1]source_data!G29="","",IF([1]source_data!K29="","",[1]tailored_settings!$B$12))</f>
        <v>Grant purpose</v>
      </c>
      <c r="AE27" s="11" t="str">
        <f>IF([1]source_data!G29="","",IF([1]source_data!K29="","",[1]source_data!K29))</f>
        <v>Appliances</v>
      </c>
      <c r="AF27" s="11" t="str">
        <f>IF([1]source_data!G29="","",IF([1]source_data!L29="","",[1]tailored_settings!$B$13))</f>
        <v/>
      </c>
      <c r="AG27" s="11" t="str">
        <f>IF([1]source_data!G29="","",IF([1]source_data!L29="","",[1]source_data!L29))</f>
        <v/>
      </c>
      <c r="AH27" s="11" t="str">
        <f>IF([1]source_data!G29="","",IF([1]source_data!M29="","",[1]tailored_settings!$B$14))</f>
        <v/>
      </c>
      <c r="AI27" s="11" t="str">
        <f>IF([1]source_data!G29="","",IF([1]source_data!M29="","",[1]source_data!M29))</f>
        <v/>
      </c>
    </row>
    <row r="28" spans="1:35" x14ac:dyDescent="0.2">
      <c r="A28" s="6" t="str">
        <f>IF([1]source_data!G30="","",IF(AND([1]source_data!C30&lt;&gt;"",[1]tailored_settings!$B$15="Publish"),CONCATENATE([1]tailored_settings!$B$2&amp;[1]source_data!C30),IF(AND([1]source_data!C30&lt;&gt;"",[1]tailored_settings!$B$15="Do not publish"),CONCATENATE([1]tailored_settings!$B$2&amp;TEXT(ROW(A28)-1,"0000")&amp;"_"&amp;TEXT(F28,"yyyy-mm")),CONCATENATE([1]tailored_settings!$B$2&amp;TEXT(ROW(A28)-1,"0000")&amp;"_"&amp;TEXT(F28,"yyyy-mm")))))</f>
        <v>360G-Longleigh-E23-00026W</v>
      </c>
      <c r="B28" s="6" t="str">
        <f>IF([1]source_data!G30="","",IF([1]source_data!E30&lt;&gt;"",[1]source_data!E30,CONCATENATE("Grant to "&amp;G28)))</f>
        <v>Grant to Individual Recipient</v>
      </c>
      <c r="C28" s="6" t="str">
        <f>IF([1]source_data!G30="","",IF([1]source_data!F30="","",[1]source_data!F30))</f>
        <v>Helping to provide an education or training  opportunity</v>
      </c>
      <c r="D28" s="7">
        <f>IF([1]source_data!G30="","",IF([1]source_data!G30="","",[1]source_data!G30))</f>
        <v>905</v>
      </c>
      <c r="E28" s="6" t="str">
        <f>IF([1]source_data!G30="","",[1]tailored_settings!$B$3)</f>
        <v>GBP</v>
      </c>
      <c r="F28" s="8">
        <f>IF([1]source_data!G30="","",IF([1]source_data!H30="","",[1]source_data!H30))</f>
        <v>45134</v>
      </c>
      <c r="G28" s="6" t="str">
        <f>IF([1]source_data!G30="","",[1]tailored_settings!$B$5)</f>
        <v>Individual Recipient</v>
      </c>
      <c r="H28" s="6" t="str">
        <f>IF([1]source_data!G30="","",IF(AND([1]source_data!A30&lt;&gt;"",[1]tailored_settings!$B$16="Publish"),CONCATENATE([1]tailored_settings!$B$2&amp;[1]source_data!A30),IF(AND([1]source_data!A30&lt;&gt;"",[1]tailored_settings!$B$16="Do not publish"),CONCATENATE([1]tailored_settings!$B$4&amp;TEXT(ROW(A28)-1,"0000")&amp;"_"&amp;TEXT(F28,"yyyy-mm")),CONCATENATE([1]tailored_settings!$B$4&amp;TEXT(ROW(A28)-1,"0000")&amp;"_"&amp;TEXT(F28,"yyyy-mm")))))</f>
        <v>360G-Longleigh-IND-0027_2023-07</v>
      </c>
      <c r="I28" s="6" t="str">
        <f>IF([1]source_data!G30="","",[1]tailored_settings!$B$7)</f>
        <v>Longleigh Foundation</v>
      </c>
      <c r="J28" s="6" t="str">
        <f>IF([1]source_data!G30="","",[1]tailored_settings!$B$6)</f>
        <v>GB-CHC-1169016</v>
      </c>
      <c r="K28" s="6" t="str">
        <f>IF([1]source_data!G30="","",IF([1]source_data!I30="","",VLOOKUP([1]source_data!I30,[1]codelist_mapping!A:C,3,FALSE)))</f>
        <v>GTIR110</v>
      </c>
      <c r="L28" s="6" t="str">
        <f>IF([1]source_data!G30="","",IF([1]source_data!J30="","",VLOOKUP([1]source_data!J30,[1]codelist_mapping!A:C,3,FALSE)))</f>
        <v/>
      </c>
      <c r="M28" s="6" t="str">
        <f>IF([1]source_data!G30="","",IF([1]source_data!K30="","",IF([1]source_data!M30&lt;&gt;"",CONCATENATE(VLOOKUP([1]source_data!K30,[1]codelist_mapping!F:H,3,FALSE)&amp;";"&amp;VLOOKUP([1]source_data!L30,[1]codelist_mapping!F:H,3,FALSE)&amp;";"&amp;VLOOKUP([1]source_data!M30,[1]codelist_mapping!F:H,3,FALSE)),IF([1]source_data!L30&lt;&gt;"",CONCATENATE(VLOOKUP([1]source_data!K30,[1]codelist_mapping!F:H,3,FALSE)&amp;";"&amp;VLOOKUP([1]source_data!L30,[1]codelist_mapping!F:H,3,FALSE)),IF([1]source_data!K30&lt;&gt;"",CONCATENATE(VLOOKUP([1]source_data!K30,[1]codelist_mapping!F:H,3,FALSE)))))))</f>
        <v>GTIP130;GTIP040;GTIP130</v>
      </c>
      <c r="N28" s="9" t="str">
        <f>IF([1]source_data!G30="","",IF([1]source_data!D30="","",VLOOKUP([1]source_data!D30,[1]geo_data!A:I,9,FALSE)))</f>
        <v>Coley</v>
      </c>
      <c r="O28" s="9" t="str">
        <f>IF([1]source_data!G30="","",IF([1]source_data!D30="","",VLOOKUP([1]source_data!D30,[1]geo_data!A:I,8,FALSE)))</f>
        <v>E05013869</v>
      </c>
      <c r="P28" s="9" t="str">
        <f>IF([1]source_data!G30="","",IF(LEFT(O28,3)="E05","WD",IF(LEFT(O28,3)="S13","WD",IF(LEFT(O28,3)="W05","WD",IF(LEFT(O28,3)="W06","UA",IF(LEFT(O28,3)="S12","CA",IF(LEFT(O28,3)="E06","UA",IF(LEFT(O28,3)="E07","NMD",IF(LEFT(O28,3)="E08","MD",IF(LEFT(O28,3)="E09","LONB"))))))))))</f>
        <v>WD</v>
      </c>
      <c r="Q28" s="9" t="str">
        <f>IF([1]source_data!G30="","",IF([1]source_data!D30="","",VLOOKUP([1]source_data!D30,[1]geo_data!A:I,7,FALSE)))</f>
        <v>Reading</v>
      </c>
      <c r="R28" s="9" t="str">
        <f>IF([1]source_data!G30="","",IF([1]source_data!D30="","",VLOOKUP([1]source_data!D30,[1]geo_data!A:I,6,FALSE)))</f>
        <v>E06000038</v>
      </c>
      <c r="S28" s="9" t="str">
        <f>IF([1]source_data!G30="","",IF(LEFT(R28,3)="E05","WD",IF(LEFT(R28,3)="S13","WD",IF(LEFT(R28,3)="W05","WD",IF(LEFT(R28,3)="W06","UA",IF(LEFT(R28,3)="S12","CA",IF(LEFT(R28,3)="E06","UA",IF(LEFT(R28,3)="E07","NMD",IF(LEFT(R28,3)="E08","MD",IF(LEFT(R28,3)="E09","LONB"))))))))))</f>
        <v>UA</v>
      </c>
      <c r="T28" s="6" t="str">
        <f>IF([1]source_data!G30="","",IF([1]source_data!N30="","",[1]source_data!N30))</f>
        <v>Education Training &amp; Employment Grant</v>
      </c>
      <c r="U28" s="10">
        <f>IF([1]source_data!G30="","",[1]tailored_settings!$B$8)</f>
        <v>45622</v>
      </c>
      <c r="V28" s="6" t="str">
        <f>IF([1]source_data!G30="","",[1]tailored_settings!$B$9)</f>
        <v>http://www.longleigh.org/</v>
      </c>
      <c r="W28" s="8">
        <f>IF([1]source_data!G30="","",IF([1]source_data!O30="","",[1]source_data!O30))</f>
        <v>45134</v>
      </c>
      <c r="X28" s="8">
        <f>IF([1]source_data!G30="","",IF([1]source_data!P30="","",[1]source_data!P30))</f>
        <v>45269</v>
      </c>
      <c r="Y28" s="6" t="str">
        <f>IF([1]source_data!G30="","",IF([1]source_data!Q30="","",[1]source_data!Q30))</f>
        <v/>
      </c>
      <c r="Z28" s="11" t="str">
        <f>IF([1]source_data!G30="","",IF([1]source_data!I30="","",[1]tailored_settings!$B$10))</f>
        <v>Primary grant reason</v>
      </c>
      <c r="AA28" s="11" t="str">
        <f>IF([1]source_data!G30="","",IF([1]source_data!I30="","",[1]source_data!I30))</f>
        <v>10. Education Training and Employment</v>
      </c>
      <c r="AB28" s="11" t="str">
        <f>IF([1]source_data!G30="","",IF([1]source_data!J30="","",[1]tailored_settings!$B$11))</f>
        <v/>
      </c>
      <c r="AC28" s="11" t="str">
        <f>IF([1]source_data!G30="","",IF([1]source_data!J30="","",[1]source_data!J30))</f>
        <v/>
      </c>
      <c r="AD28" s="11" t="str">
        <f>IF([1]source_data!G30="","",IF([1]source_data!K30="","",[1]tailored_settings!$B$12))</f>
        <v>Grant purpose</v>
      </c>
      <c r="AE28" s="11" t="str">
        <f>IF([1]source_data!G30="","",IF([1]source_data!K30="","",[1]source_data!K30))</f>
        <v>Training and Course Fees</v>
      </c>
      <c r="AF28" s="11" t="str">
        <f>IF([1]source_data!G30="","",IF([1]source_data!L30="","",[1]tailored_settings!$B$13))</f>
        <v>Grant purpose</v>
      </c>
      <c r="AG28" s="11" t="str">
        <f>IF([1]source_data!G30="","",IF([1]source_data!L30="","",[1]source_data!L30))</f>
        <v>Laptops</v>
      </c>
      <c r="AH28" s="11" t="str">
        <f>IF([1]source_data!G30="","",IF([1]source_data!M30="","",[1]tailored_settings!$B$14))</f>
        <v>Grant purpose</v>
      </c>
      <c r="AI28" s="11" t="str">
        <f>IF([1]source_data!G30="","",IF([1]source_data!M30="","",[1]source_data!M30))</f>
        <v>Stationery and other associated items</v>
      </c>
    </row>
    <row r="29" spans="1:35" x14ac:dyDescent="0.2">
      <c r="A29" s="6" t="str">
        <f>IF([1]source_data!G31="","",IF(AND([1]source_data!C31&lt;&gt;"",[1]tailored_settings!$B$15="Publish"),CONCATENATE([1]tailored_settings!$B$2&amp;[1]source_data!C31),IF(AND([1]source_data!C31&lt;&gt;"",[1]tailored_settings!$B$15="Do not publish"),CONCATENATE([1]tailored_settings!$B$2&amp;TEXT(ROW(A29)-1,"0000")&amp;"_"&amp;TEXT(F29,"yyyy-mm")),CONCATENATE([1]tailored_settings!$B$2&amp;TEXT(ROW(A29)-1,"0000")&amp;"_"&amp;TEXT(F29,"yyyy-mm")))))</f>
        <v>360G-Longleigh-E23-00027W</v>
      </c>
      <c r="B29" s="6" t="str">
        <f>IF([1]source_data!G31="","",IF([1]source_data!E31&lt;&gt;"",[1]source_data!E31,CONCATENATE("Grant to "&amp;G29)))</f>
        <v>Grant to Individual Recipient</v>
      </c>
      <c r="C29" s="6" t="str">
        <f>IF([1]source_data!G31="","",IF([1]source_data!F31="","",[1]source_data!F31))</f>
        <v>Helping to alleviate financial hardship</v>
      </c>
      <c r="D29" s="7">
        <f>IF([1]source_data!G31="","",IF([1]source_data!G31="","",[1]source_data!G31))</f>
        <v>896.17</v>
      </c>
      <c r="E29" s="6" t="str">
        <f>IF([1]source_data!G31="","",[1]tailored_settings!$B$3)</f>
        <v>GBP</v>
      </c>
      <c r="F29" s="8">
        <f>IF([1]source_data!G31="","",IF([1]source_data!H31="","",[1]source_data!H31))</f>
        <v>45140</v>
      </c>
      <c r="G29" s="6" t="str">
        <f>IF([1]source_data!G31="","",[1]tailored_settings!$B$5)</f>
        <v>Individual Recipient</v>
      </c>
      <c r="H29" s="6" t="str">
        <f>IF([1]source_data!G31="","",IF(AND([1]source_data!A31&lt;&gt;"",[1]tailored_settings!$B$16="Publish"),CONCATENATE([1]tailored_settings!$B$2&amp;[1]source_data!A31),IF(AND([1]source_data!A31&lt;&gt;"",[1]tailored_settings!$B$16="Do not publish"),CONCATENATE([1]tailored_settings!$B$4&amp;TEXT(ROW(A29)-1,"0000")&amp;"_"&amp;TEXT(F29,"yyyy-mm")),CONCATENATE([1]tailored_settings!$B$4&amp;TEXT(ROW(A29)-1,"0000")&amp;"_"&amp;TEXT(F29,"yyyy-mm")))))</f>
        <v>360G-Longleigh-IND-0028_2023-08</v>
      </c>
      <c r="I29" s="6" t="str">
        <f>IF([1]source_data!G31="","",[1]tailored_settings!$B$7)</f>
        <v>Longleigh Foundation</v>
      </c>
      <c r="J29" s="6" t="str">
        <f>IF([1]source_data!G31="","",[1]tailored_settings!$B$6)</f>
        <v>GB-CHC-1169016</v>
      </c>
      <c r="K29" s="6" t="str">
        <f>IF([1]source_data!G31="","",IF([1]source_data!I31="","",VLOOKUP([1]source_data!I31,[1]codelist_mapping!A:C,3,FALSE)))</f>
        <v>GTIR080</v>
      </c>
      <c r="L29" s="6" t="str">
        <f>IF([1]source_data!G31="","",IF([1]source_data!J31="","",VLOOKUP([1]source_data!J31,[1]codelist_mapping!A:C,3,FALSE)))</f>
        <v/>
      </c>
      <c r="M29" s="6" t="str">
        <f>IF([1]source_data!G31="","",IF([1]source_data!K31="","",IF([1]source_data!M31&lt;&gt;"",CONCATENATE(VLOOKUP([1]source_data!K31,[1]codelist_mapping!F:H,3,FALSE)&amp;";"&amp;VLOOKUP([1]source_data!L31,[1]codelist_mapping!F:H,3,FALSE)&amp;";"&amp;VLOOKUP([1]source_data!M31,[1]codelist_mapping!F:H,3,FALSE)),IF([1]source_data!L31&lt;&gt;"",CONCATENATE(VLOOKUP([1]source_data!K31,[1]codelist_mapping!F:H,3,FALSE)&amp;";"&amp;VLOOKUP([1]source_data!L31,[1]codelist_mapping!F:H,3,FALSE)),IF([1]source_data!K31&lt;&gt;"",CONCATENATE(VLOOKUP([1]source_data!K31,[1]codelist_mapping!F:H,3,FALSE)))))))</f>
        <v>GTIP020</v>
      </c>
      <c r="N29" s="9" t="str">
        <f>IF([1]source_data!G31="","",IF([1]source_data!D31="","",VLOOKUP([1]source_data!D31,[1]geo_data!A:I,9,FALSE)))</f>
        <v>Ovenden</v>
      </c>
      <c r="O29" s="9" t="str">
        <f>IF([1]source_data!G31="","",IF([1]source_data!D31="","",VLOOKUP([1]source_data!D31,[1]geo_data!A:I,8,FALSE)))</f>
        <v>E05001379</v>
      </c>
      <c r="P29" s="9" t="str">
        <f>IF([1]source_data!G31="","",IF(LEFT(O29,3)="E05","WD",IF(LEFT(O29,3)="S13","WD",IF(LEFT(O29,3)="W05","WD",IF(LEFT(O29,3)="W06","UA",IF(LEFT(O29,3)="S12","CA",IF(LEFT(O29,3)="E06","UA",IF(LEFT(O29,3)="E07","NMD",IF(LEFT(O29,3)="E08","MD",IF(LEFT(O29,3)="E09","LONB"))))))))))</f>
        <v>WD</v>
      </c>
      <c r="Q29" s="9" t="str">
        <f>IF([1]source_data!G31="","",IF([1]source_data!D31="","",VLOOKUP([1]source_data!D31,[1]geo_data!A:I,7,FALSE)))</f>
        <v>Calderdale</v>
      </c>
      <c r="R29" s="9" t="str">
        <f>IF([1]source_data!G31="","",IF([1]source_data!D31="","",VLOOKUP([1]source_data!D31,[1]geo_data!A:I,6,FALSE)))</f>
        <v>E08000033</v>
      </c>
      <c r="S29" s="9" t="str">
        <f>IF([1]source_data!G31="","",IF(LEFT(R29,3)="E05","WD",IF(LEFT(R29,3)="S13","WD",IF(LEFT(R29,3)="W05","WD",IF(LEFT(R29,3)="W06","UA",IF(LEFT(R29,3)="S12","CA",IF(LEFT(R29,3)="E06","UA",IF(LEFT(R29,3)="E07","NMD",IF(LEFT(R29,3)="E08","MD",IF(LEFT(R29,3)="E09","LONB"))))))))))</f>
        <v>MD</v>
      </c>
      <c r="T29" s="6" t="str">
        <f>IF([1]source_data!G31="","",IF([1]source_data!N31="","",[1]source_data!N31))</f>
        <v>Hardship Grant</v>
      </c>
      <c r="U29" s="10">
        <f>IF([1]source_data!G31="","",[1]tailored_settings!$B$8)</f>
        <v>45622</v>
      </c>
      <c r="V29" s="6" t="str">
        <f>IF([1]source_data!G31="","",[1]tailored_settings!$B$9)</f>
        <v>http://www.longleigh.org/</v>
      </c>
      <c r="W29" s="8">
        <f>IF([1]source_data!G31="","",IF([1]source_data!O31="","",[1]source_data!O31))</f>
        <v>45140</v>
      </c>
      <c r="X29" s="8">
        <f>IF([1]source_data!G31="","",IF([1]source_data!P31="","",[1]source_data!P31))</f>
        <v>45269</v>
      </c>
      <c r="Y29" s="6" t="str">
        <f>IF([1]source_data!G31="","",IF([1]source_data!Q31="","",[1]source_data!Q31))</f>
        <v/>
      </c>
      <c r="Z29" s="11" t="str">
        <f>IF([1]source_data!G31="","",IF([1]source_data!I31="","",[1]tailored_settings!$B$10))</f>
        <v>Primary grant reason</v>
      </c>
      <c r="AA29" s="11" t="str">
        <f>IF([1]source_data!G31="","",IF([1]source_data!I31="","",[1]source_data!I31))</f>
        <v>3  Customer/family moving from homelessness/supported living into independent living</v>
      </c>
      <c r="AB29" s="11" t="str">
        <f>IF([1]source_data!G31="","",IF([1]source_data!J31="","",[1]tailored_settings!$B$11))</f>
        <v/>
      </c>
      <c r="AC29" s="11" t="str">
        <f>IF([1]source_data!G31="","",IF([1]source_data!J31="","",[1]source_data!J31))</f>
        <v/>
      </c>
      <c r="AD29" s="11" t="str">
        <f>IF([1]source_data!G31="","",IF([1]source_data!K31="","",[1]tailored_settings!$B$12))</f>
        <v>Grant purpose</v>
      </c>
      <c r="AE29" s="11" t="str">
        <f>IF([1]source_data!G31="","",IF([1]source_data!K31="","",[1]source_data!K31))</f>
        <v xml:space="preserve">Furniture </v>
      </c>
      <c r="AF29" s="11" t="str">
        <f>IF([1]source_data!G31="","",IF([1]source_data!L31="","",[1]tailored_settings!$B$13))</f>
        <v/>
      </c>
      <c r="AG29" s="11" t="str">
        <f>IF([1]source_data!G31="","",IF([1]source_data!L31="","",[1]source_data!L31))</f>
        <v/>
      </c>
      <c r="AH29" s="11" t="str">
        <f>IF([1]source_data!G31="","",IF([1]source_data!M31="","",[1]tailored_settings!$B$14))</f>
        <v/>
      </c>
      <c r="AI29" s="11" t="str">
        <f>IF([1]source_data!G31="","",IF([1]source_data!M31="","",[1]source_data!M31))</f>
        <v/>
      </c>
    </row>
    <row r="30" spans="1:35" x14ac:dyDescent="0.2">
      <c r="A30" s="6" t="str">
        <f>IF([1]source_data!G32="","",IF(AND([1]source_data!C32&lt;&gt;"",[1]tailored_settings!$B$15="Publish"),CONCATENATE([1]tailored_settings!$B$2&amp;[1]source_data!C32),IF(AND([1]source_data!C32&lt;&gt;"",[1]tailored_settings!$B$15="Do not publish"),CONCATENATE([1]tailored_settings!$B$2&amp;TEXT(ROW(A30)-1,"0000")&amp;"_"&amp;TEXT(F30,"yyyy-mm")),CONCATENATE([1]tailored_settings!$B$2&amp;TEXT(ROW(A30)-1,"0000")&amp;"_"&amp;TEXT(F30,"yyyy-mm")))))</f>
        <v>360G-Longleigh-E23-00029W</v>
      </c>
      <c r="B30" s="6" t="str">
        <f>IF([1]source_data!G32="","",IF([1]source_data!E32&lt;&gt;"",[1]source_data!E32,CONCATENATE("Grant to "&amp;G30)))</f>
        <v>Grant to Individual Recipient</v>
      </c>
      <c r="C30" s="6" t="str">
        <f>IF([1]source_data!G32="","",IF([1]source_data!F32="","",[1]source_data!F32))</f>
        <v>Helping to provide an education or training  opportunity</v>
      </c>
      <c r="D30" s="7">
        <f>IF([1]source_data!G32="","",IF([1]source_data!G32="","",[1]source_data!G32))</f>
        <v>200</v>
      </c>
      <c r="E30" s="6" t="str">
        <f>IF([1]source_data!G32="","",[1]tailored_settings!$B$3)</f>
        <v>GBP</v>
      </c>
      <c r="F30" s="8">
        <f>IF([1]source_data!G32="","",IF([1]source_data!H32="","",[1]source_data!H32))</f>
        <v>45131</v>
      </c>
      <c r="G30" s="6" t="str">
        <f>IF([1]source_data!G32="","",[1]tailored_settings!$B$5)</f>
        <v>Individual Recipient</v>
      </c>
      <c r="H30" s="6" t="str">
        <f>IF([1]source_data!G32="","",IF(AND([1]source_data!A32&lt;&gt;"",[1]tailored_settings!$B$16="Publish"),CONCATENATE([1]tailored_settings!$B$2&amp;[1]source_data!A32),IF(AND([1]source_data!A32&lt;&gt;"",[1]tailored_settings!$B$16="Do not publish"),CONCATENATE([1]tailored_settings!$B$4&amp;TEXT(ROW(A30)-1,"0000")&amp;"_"&amp;TEXT(F30,"yyyy-mm")),CONCATENATE([1]tailored_settings!$B$4&amp;TEXT(ROW(A30)-1,"0000")&amp;"_"&amp;TEXT(F30,"yyyy-mm")))))</f>
        <v>360G-Longleigh-IND-0029_2023-07</v>
      </c>
      <c r="I30" s="6" t="str">
        <f>IF([1]source_data!G32="","",[1]tailored_settings!$B$7)</f>
        <v>Longleigh Foundation</v>
      </c>
      <c r="J30" s="6" t="str">
        <f>IF([1]source_data!G32="","",[1]tailored_settings!$B$6)</f>
        <v>GB-CHC-1169016</v>
      </c>
      <c r="K30" s="6" t="str">
        <f>IF([1]source_data!G32="","",IF([1]source_data!I32="","",VLOOKUP([1]source_data!I32,[1]codelist_mapping!A:C,3,FALSE)))</f>
        <v>GTIR110</v>
      </c>
      <c r="L30" s="6" t="str">
        <f>IF([1]source_data!G32="","",IF([1]source_data!J32="","",VLOOKUP([1]source_data!J32,[1]codelist_mapping!A:C,3,FALSE)))</f>
        <v/>
      </c>
      <c r="M30" s="6" t="str">
        <f>IF([1]source_data!G32="","",IF([1]source_data!K32="","",IF([1]source_data!M32&lt;&gt;"",CONCATENATE(VLOOKUP([1]source_data!K32,[1]codelist_mapping!F:H,3,FALSE)&amp;";"&amp;VLOOKUP([1]source_data!L32,[1]codelist_mapping!F:H,3,FALSE)&amp;";"&amp;VLOOKUP([1]source_data!M32,[1]codelist_mapping!F:H,3,FALSE)),IF([1]source_data!L32&lt;&gt;"",CONCATENATE(VLOOKUP([1]source_data!K32,[1]codelist_mapping!F:H,3,FALSE)&amp;";"&amp;VLOOKUP([1]source_data!L32,[1]codelist_mapping!F:H,3,FALSE)),IF([1]source_data!K32&lt;&gt;"",CONCATENATE(VLOOKUP([1]source_data!K32,[1]codelist_mapping!F:H,3,FALSE)))))))</f>
        <v>GTIP080</v>
      </c>
      <c r="N30" s="9" t="str">
        <f>IF([1]source_data!G32="","",IF([1]source_data!D32="","",VLOOKUP([1]source_data!D32,[1]geo_data!A:I,9,FALSE)))</f>
        <v>Talavera</v>
      </c>
      <c r="O30" s="9" t="str">
        <f>IF([1]source_data!G32="","",IF([1]source_data!D32="","",VLOOKUP([1]source_data!D32,[1]geo_data!A:I,8,FALSE)))</f>
        <v>E05013267</v>
      </c>
      <c r="P30" s="9" t="str">
        <f>IF([1]source_data!G32="","",IF(LEFT(O30,3)="E05","WD",IF(LEFT(O30,3)="S13","WD",IF(LEFT(O30,3)="W05","WD",IF(LEFT(O30,3)="W06","UA",IF(LEFT(O30,3)="S12","CA",IF(LEFT(O30,3)="E06","UA",IF(LEFT(O30,3)="E07","NMD",IF(LEFT(O30,3)="E08","MD",IF(LEFT(O30,3)="E09","LONB"))))))))))</f>
        <v>WD</v>
      </c>
      <c r="Q30" s="9" t="str">
        <f>IF([1]source_data!G32="","",IF([1]source_data!D32="","",VLOOKUP([1]source_data!D32,[1]geo_data!A:I,7,FALSE)))</f>
        <v>West Northamptonshire</v>
      </c>
      <c r="R30" s="9" t="str">
        <f>IF([1]source_data!G32="","",IF([1]source_data!D32="","",VLOOKUP([1]source_data!D32,[1]geo_data!A:I,6,FALSE)))</f>
        <v>E06000062</v>
      </c>
      <c r="S30" s="9" t="str">
        <f>IF([1]source_data!G32="","",IF(LEFT(R30,3)="E05","WD",IF(LEFT(R30,3)="S13","WD",IF(LEFT(R30,3)="W05","WD",IF(LEFT(R30,3)="W06","UA",IF(LEFT(R30,3)="S12","CA",IF(LEFT(R30,3)="E06","UA",IF(LEFT(R30,3)="E07","NMD",IF(LEFT(R30,3)="E08","MD",IF(LEFT(R30,3)="E09","LONB"))))))))))</f>
        <v>UA</v>
      </c>
      <c r="T30" s="6" t="str">
        <f>IF([1]source_data!G32="","",IF([1]source_data!N32="","",[1]source_data!N32))</f>
        <v>Education Training &amp; Employment Grant</v>
      </c>
      <c r="U30" s="10">
        <f>IF([1]source_data!G32="","",[1]tailored_settings!$B$8)</f>
        <v>45622</v>
      </c>
      <c r="V30" s="6" t="str">
        <f>IF([1]source_data!G32="","",[1]tailored_settings!$B$9)</f>
        <v>http://www.longleigh.org/</v>
      </c>
      <c r="W30" s="8">
        <f>IF([1]source_data!G32="","",IF([1]source_data!O32="","",[1]source_data!O32))</f>
        <v>45131</v>
      </c>
      <c r="X30" s="8">
        <f>IF([1]source_data!G32="","",IF([1]source_data!P32="","",[1]source_data!P32))</f>
        <v>45145</v>
      </c>
      <c r="Y30" s="6" t="str">
        <f>IF([1]source_data!G32="","",IF([1]source_data!Q32="","",[1]source_data!Q32))</f>
        <v/>
      </c>
      <c r="Z30" s="11" t="str">
        <f>IF([1]source_data!G32="","",IF([1]source_data!I32="","",[1]tailored_settings!$B$10))</f>
        <v>Primary grant reason</v>
      </c>
      <c r="AA30" s="11" t="str">
        <f>IF([1]source_data!G32="","",IF([1]source_data!I32="","",[1]source_data!I32))</f>
        <v>10. Education Training and Employment</v>
      </c>
      <c r="AB30" s="11" t="str">
        <f>IF([1]source_data!G32="","",IF([1]source_data!J32="","",[1]tailored_settings!$B$11))</f>
        <v/>
      </c>
      <c r="AC30" s="11" t="str">
        <f>IF([1]source_data!G32="","",IF([1]source_data!J32="","",[1]source_data!J32))</f>
        <v/>
      </c>
      <c r="AD30" s="11" t="str">
        <f>IF([1]source_data!G32="","",IF([1]source_data!K32="","",[1]tailored_settings!$B$12))</f>
        <v>Grant purpose</v>
      </c>
      <c r="AE30" s="11" t="str">
        <f>IF([1]source_data!G32="","",IF([1]source_data!K32="","",[1]source_data!K32))</f>
        <v>Clothing</v>
      </c>
      <c r="AF30" s="11" t="str">
        <f>IF([1]source_data!G32="","",IF([1]source_data!L32="","",[1]tailored_settings!$B$13))</f>
        <v/>
      </c>
      <c r="AG30" s="11" t="str">
        <f>IF([1]source_data!G32="","",IF([1]source_data!L32="","",[1]source_data!L32))</f>
        <v/>
      </c>
      <c r="AH30" s="11" t="str">
        <f>IF([1]source_data!G32="","",IF([1]source_data!M32="","",[1]tailored_settings!$B$14))</f>
        <v/>
      </c>
      <c r="AI30" s="11" t="str">
        <f>IF([1]source_data!G32="","",IF([1]source_data!M32="","",[1]source_data!M32))</f>
        <v/>
      </c>
    </row>
    <row r="31" spans="1:35" x14ac:dyDescent="0.2">
      <c r="A31" s="6" t="str">
        <f>IF([1]source_data!G33="","",IF(AND([1]source_data!C33&lt;&gt;"",[1]tailored_settings!$B$15="Publish"),CONCATENATE([1]tailored_settings!$B$2&amp;[1]source_data!C33),IF(AND([1]source_data!C33&lt;&gt;"",[1]tailored_settings!$B$15="Do not publish"),CONCATENATE([1]tailored_settings!$B$2&amp;TEXT(ROW(A31)-1,"0000")&amp;"_"&amp;TEXT(F31,"yyyy-mm")),CONCATENATE([1]tailored_settings!$B$2&amp;TEXT(ROW(A31)-1,"0000")&amp;"_"&amp;TEXT(F31,"yyyy-mm")))))</f>
        <v>360G-Longleigh-E23-00030W</v>
      </c>
      <c r="B31" s="6" t="str">
        <f>IF([1]source_data!G33="","",IF([1]source_data!E33&lt;&gt;"",[1]source_data!E33,CONCATENATE("Grant to "&amp;G31)))</f>
        <v>Grant to Individual Recipient</v>
      </c>
      <c r="C31" s="6" t="str">
        <f>IF([1]source_data!G33="","",IF([1]source_data!F33="","",[1]source_data!F33))</f>
        <v>Helping to alleviate financial hardship</v>
      </c>
      <c r="D31" s="7">
        <f>IF([1]source_data!G33="","",IF([1]source_data!G33="","",[1]source_data!G33))</f>
        <v>960</v>
      </c>
      <c r="E31" s="6" t="str">
        <f>IF([1]source_data!G33="","",[1]tailored_settings!$B$3)</f>
        <v>GBP</v>
      </c>
      <c r="F31" s="8">
        <f>IF([1]source_data!G33="","",IF([1]source_data!H33="","",[1]source_data!H33))</f>
        <v>45131</v>
      </c>
      <c r="G31" s="6" t="str">
        <f>IF([1]source_data!G33="","",[1]tailored_settings!$B$5)</f>
        <v>Individual Recipient</v>
      </c>
      <c r="H31" s="6" t="str">
        <f>IF([1]source_data!G33="","",IF(AND([1]source_data!A33&lt;&gt;"",[1]tailored_settings!$B$16="Publish"),CONCATENATE([1]tailored_settings!$B$2&amp;[1]source_data!A33),IF(AND([1]source_data!A33&lt;&gt;"",[1]tailored_settings!$B$16="Do not publish"),CONCATENATE([1]tailored_settings!$B$4&amp;TEXT(ROW(A31)-1,"0000")&amp;"_"&amp;TEXT(F31,"yyyy-mm")),CONCATENATE([1]tailored_settings!$B$4&amp;TEXT(ROW(A31)-1,"0000")&amp;"_"&amp;TEXT(F31,"yyyy-mm")))))</f>
        <v>360G-Longleigh-IND-0030_2023-07</v>
      </c>
      <c r="I31" s="6" t="str">
        <f>IF([1]source_data!G33="","",[1]tailored_settings!$B$7)</f>
        <v>Longleigh Foundation</v>
      </c>
      <c r="J31" s="6" t="str">
        <f>IF([1]source_data!G33="","",[1]tailored_settings!$B$6)</f>
        <v>GB-CHC-1169016</v>
      </c>
      <c r="K31" s="6" t="str">
        <f>IF([1]source_data!G33="","",IF([1]source_data!I33="","",VLOOKUP([1]source_data!I33,[1]codelist_mapping!A:C,3,FALSE)))</f>
        <v>GTIR010</v>
      </c>
      <c r="L31" s="6" t="str">
        <f>IF([1]source_data!G33="","",IF([1]source_data!J33="","",VLOOKUP([1]source_data!J33,[1]codelist_mapping!A:C,3,FALSE)))</f>
        <v/>
      </c>
      <c r="M31" s="6" t="str">
        <f>IF([1]source_data!G33="","",IF([1]source_data!K33="","",IF([1]source_data!M33&lt;&gt;"",CONCATENATE(VLOOKUP([1]source_data!K33,[1]codelist_mapping!F:H,3,FALSE)&amp;";"&amp;VLOOKUP([1]source_data!L33,[1]codelist_mapping!F:H,3,FALSE)&amp;";"&amp;VLOOKUP([1]source_data!M33,[1]codelist_mapping!F:H,3,FALSE)),IF([1]source_data!L33&lt;&gt;"",CONCATENATE(VLOOKUP([1]source_data!K33,[1]codelist_mapping!F:H,3,FALSE)&amp;";"&amp;VLOOKUP([1]source_data!L33,[1]codelist_mapping!F:H,3,FALSE)),IF([1]source_data!K33&lt;&gt;"",CONCATENATE(VLOOKUP([1]source_data!K33,[1]codelist_mapping!F:H,3,FALSE)))))))</f>
        <v>GTIP070;GTIP050</v>
      </c>
      <c r="N31" s="9" t="str">
        <f>IF([1]source_data!G33="","",IF([1]source_data!D33="","",VLOOKUP([1]source_data!D33,[1]geo_data!A:I,9,FALSE)))</f>
        <v>Denmead</v>
      </c>
      <c r="O31" s="9" t="str">
        <f>IF([1]source_data!G33="","",IF([1]source_data!D33="","",VLOOKUP([1]source_data!D33,[1]geo_data!A:I,8,FALSE)))</f>
        <v>E05011000</v>
      </c>
      <c r="P31" s="9" t="str">
        <f>IF([1]source_data!G33="","",IF(LEFT(O31,3)="E05","WD",IF(LEFT(O31,3)="S13","WD",IF(LEFT(O31,3)="W05","WD",IF(LEFT(O31,3)="W06","UA",IF(LEFT(O31,3)="S12","CA",IF(LEFT(O31,3)="E06","UA",IF(LEFT(O31,3)="E07","NMD",IF(LEFT(O31,3)="E08","MD",IF(LEFT(O31,3)="E09","LONB"))))))))))</f>
        <v>WD</v>
      </c>
      <c r="Q31" s="9" t="str">
        <f>IF([1]source_data!G33="","",IF([1]source_data!D33="","",VLOOKUP([1]source_data!D33,[1]geo_data!A:I,7,FALSE)))</f>
        <v>Winchester</v>
      </c>
      <c r="R31" s="9" t="str">
        <f>IF([1]source_data!G33="","",IF([1]source_data!D33="","",VLOOKUP([1]source_data!D33,[1]geo_data!A:I,6,FALSE)))</f>
        <v>E07000094</v>
      </c>
      <c r="S31" s="9" t="str">
        <f>IF([1]source_data!G33="","",IF(LEFT(R31,3)="E05","WD",IF(LEFT(R31,3)="S13","WD",IF(LEFT(R31,3)="W05","WD",IF(LEFT(R31,3)="W06","UA",IF(LEFT(R31,3)="S12","CA",IF(LEFT(R31,3)="E06","UA",IF(LEFT(R31,3)="E07","NMD",IF(LEFT(R31,3)="E08","MD",IF(LEFT(R31,3)="E09","LONB"))))))))))</f>
        <v>NMD</v>
      </c>
      <c r="T31" s="6" t="str">
        <f>IF([1]source_data!G33="","",IF([1]source_data!N33="","",[1]source_data!N33))</f>
        <v>Hardship Grant</v>
      </c>
      <c r="U31" s="10">
        <f>IF([1]source_data!G33="","",[1]tailored_settings!$B$8)</f>
        <v>45622</v>
      </c>
      <c r="V31" s="6" t="str">
        <f>IF([1]source_data!G33="","",[1]tailored_settings!$B$9)</f>
        <v>http://www.longleigh.org/</v>
      </c>
      <c r="W31" s="8">
        <f>IF([1]source_data!G33="","",IF([1]source_data!O33="","",[1]source_data!O33))</f>
        <v>45131</v>
      </c>
      <c r="X31" s="8">
        <f>IF([1]source_data!G33="","",IF([1]source_data!P33="","",[1]source_data!P33))</f>
        <v>45271</v>
      </c>
      <c r="Y31" s="6" t="str">
        <f>IF([1]source_data!G33="","",IF([1]source_data!Q33="","",[1]source_data!Q33))</f>
        <v/>
      </c>
      <c r="Z31" s="11" t="str">
        <f>IF([1]source_data!G33="","",IF([1]source_data!I33="","",[1]tailored_settings!$B$10))</f>
        <v>Primary grant reason</v>
      </c>
      <c r="AA31" s="11" t="str">
        <f>IF([1]source_data!G33="","",IF([1]source_data!I33="","",[1]source_data!I33))</f>
        <v>7. Customer where there is a child/ren in receipt of means-tested free school meals</v>
      </c>
      <c r="AB31" s="11" t="str">
        <f>IF([1]source_data!G33="","",IF([1]source_data!J33="","",[1]tailored_settings!$B$11))</f>
        <v/>
      </c>
      <c r="AC31" s="11" t="str">
        <f>IF([1]source_data!G33="","",IF([1]source_data!J33="","",[1]source_data!J33))</f>
        <v/>
      </c>
      <c r="AD31" s="11" t="str">
        <f>IF([1]source_data!G33="","",IF([1]source_data!K33="","",[1]tailored_settings!$B$12))</f>
        <v>Grant purpose</v>
      </c>
      <c r="AE31" s="11" t="str">
        <f>IF([1]source_data!G33="","",IF([1]source_data!K33="","",[1]source_data!K33))</f>
        <v>Food Vouchers</v>
      </c>
      <c r="AF31" s="11" t="str">
        <f>IF([1]source_data!G33="","",IF([1]source_data!L33="","",[1]tailored_settings!$B$13))</f>
        <v>Grant purpose</v>
      </c>
      <c r="AG31" s="11" t="str">
        <f>IF([1]source_data!G33="","",IF([1]source_data!L33="","",[1]source_data!L33))</f>
        <v>Utility Vouchers</v>
      </c>
      <c r="AH31" s="11" t="str">
        <f>IF([1]source_data!G33="","",IF([1]source_data!M33="","",[1]tailored_settings!$B$14))</f>
        <v/>
      </c>
      <c r="AI31" s="11" t="str">
        <f>IF([1]source_data!G33="","",IF([1]source_data!M33="","",[1]source_data!M33))</f>
        <v/>
      </c>
    </row>
    <row r="32" spans="1:35" x14ac:dyDescent="0.2">
      <c r="A32" s="6" t="str">
        <f>IF([1]source_data!G34="","",IF(AND([1]source_data!C34&lt;&gt;"",[1]tailored_settings!$B$15="Publish"),CONCATENATE([1]tailored_settings!$B$2&amp;[1]source_data!C34),IF(AND([1]source_data!C34&lt;&gt;"",[1]tailored_settings!$B$15="Do not publish"),CONCATENATE([1]tailored_settings!$B$2&amp;TEXT(ROW(A32)-1,"0000")&amp;"_"&amp;TEXT(F32,"yyyy-mm")),CONCATENATE([1]tailored_settings!$B$2&amp;TEXT(ROW(A32)-1,"0000")&amp;"_"&amp;TEXT(F32,"yyyy-mm")))))</f>
        <v>360G-Longleigh-E23-00032W</v>
      </c>
      <c r="B32" s="6" t="str">
        <f>IF([1]source_data!G34="","",IF([1]source_data!E34&lt;&gt;"",[1]source_data!E34,CONCATENATE("Grant to "&amp;G32)))</f>
        <v>Grant to Individual Recipient</v>
      </c>
      <c r="C32" s="6" t="str">
        <f>IF([1]source_data!G34="","",IF([1]source_data!F34="","",[1]source_data!F34))</f>
        <v>Helping to alleviate financial hardship</v>
      </c>
      <c r="D32" s="7">
        <f>IF([1]source_data!G34="","",IF([1]source_data!G34="","",[1]source_data!G34))</f>
        <v>803</v>
      </c>
      <c r="E32" s="6" t="str">
        <f>IF([1]source_data!G34="","",[1]tailored_settings!$B$3)</f>
        <v>GBP</v>
      </c>
      <c r="F32" s="8">
        <f>IF([1]source_data!G34="","",IF([1]source_data!H34="","",[1]source_data!H34))</f>
        <v>45146</v>
      </c>
      <c r="G32" s="6" t="str">
        <f>IF([1]source_data!G34="","",[1]tailored_settings!$B$5)</f>
        <v>Individual Recipient</v>
      </c>
      <c r="H32" s="6" t="str">
        <f>IF([1]source_data!G34="","",IF(AND([1]source_data!A34&lt;&gt;"",[1]tailored_settings!$B$16="Publish"),CONCATENATE([1]tailored_settings!$B$2&amp;[1]source_data!A34),IF(AND([1]source_data!A34&lt;&gt;"",[1]tailored_settings!$B$16="Do not publish"),CONCATENATE([1]tailored_settings!$B$4&amp;TEXT(ROW(A32)-1,"0000")&amp;"_"&amp;TEXT(F32,"yyyy-mm")),CONCATENATE([1]tailored_settings!$B$4&amp;TEXT(ROW(A32)-1,"0000")&amp;"_"&amp;TEXT(F32,"yyyy-mm")))))</f>
        <v>360G-Longleigh-IND-0031_2023-08</v>
      </c>
      <c r="I32" s="6" t="str">
        <f>IF([1]source_data!G34="","",[1]tailored_settings!$B$7)</f>
        <v>Longleigh Foundation</v>
      </c>
      <c r="J32" s="6" t="str">
        <f>IF([1]source_data!G34="","",[1]tailored_settings!$B$6)</f>
        <v>GB-CHC-1169016</v>
      </c>
      <c r="K32" s="6" t="str">
        <f>IF([1]source_data!G34="","",IF([1]source_data!I34="","",VLOOKUP([1]source_data!I34,[1]codelist_mapping!A:C,3,FALSE)))</f>
        <v>GTIR080</v>
      </c>
      <c r="L32" s="6" t="str">
        <f>IF([1]source_data!G34="","",IF([1]source_data!J34="","",VLOOKUP([1]source_data!J34,[1]codelist_mapping!A:C,3,FALSE)))</f>
        <v/>
      </c>
      <c r="M32" s="6" t="str">
        <f>IF([1]source_data!G34="","",IF([1]source_data!K34="","",IF([1]source_data!M34&lt;&gt;"",CONCATENATE(VLOOKUP([1]source_data!K34,[1]codelist_mapping!F:H,3,FALSE)&amp;";"&amp;VLOOKUP([1]source_data!L34,[1]codelist_mapping!F:H,3,FALSE)&amp;";"&amp;VLOOKUP([1]source_data!M34,[1]codelist_mapping!F:H,3,FALSE)),IF([1]source_data!L34&lt;&gt;"",CONCATENATE(VLOOKUP([1]source_data!K34,[1]codelist_mapping!F:H,3,FALSE)&amp;";"&amp;VLOOKUP([1]source_data!L34,[1]codelist_mapping!F:H,3,FALSE)),IF([1]source_data!K34&lt;&gt;"",CONCATENATE(VLOOKUP([1]source_data!K34,[1]codelist_mapping!F:H,3,FALSE)))))))</f>
        <v>GTIP020</v>
      </c>
      <c r="N32" s="9" t="str">
        <f>IF([1]source_data!G34="","",IF([1]source_data!D34="","",VLOOKUP([1]source_data!D34,[1]geo_data!A:I,9,FALSE)))</f>
        <v>Earls Barton</v>
      </c>
      <c r="O32" s="9" t="str">
        <f>IF([1]source_data!G34="","",IF([1]source_data!D34="","",VLOOKUP([1]source_data!D34,[1]geo_data!A:I,8,FALSE)))</f>
        <v>E05013220</v>
      </c>
      <c r="P32" s="9" t="str">
        <f>IF([1]source_data!G34="","",IF(LEFT(O32,3)="E05","WD",IF(LEFT(O32,3)="S13","WD",IF(LEFT(O32,3)="W05","WD",IF(LEFT(O32,3)="W06","UA",IF(LEFT(O32,3)="S12","CA",IF(LEFT(O32,3)="E06","UA",IF(LEFT(O32,3)="E07","NMD",IF(LEFT(O32,3)="E08","MD",IF(LEFT(O32,3)="E09","LONB"))))))))))</f>
        <v>WD</v>
      </c>
      <c r="Q32" s="9" t="str">
        <f>IF([1]source_data!G34="","",IF([1]source_data!D34="","",VLOOKUP([1]source_data!D34,[1]geo_data!A:I,7,FALSE)))</f>
        <v>North Northamptonshire</v>
      </c>
      <c r="R32" s="9" t="str">
        <f>IF([1]source_data!G34="","",IF([1]source_data!D34="","",VLOOKUP([1]source_data!D34,[1]geo_data!A:I,6,FALSE)))</f>
        <v>E06000061</v>
      </c>
      <c r="S32" s="9" t="str">
        <f>IF([1]source_data!G34="","",IF(LEFT(R32,3)="E05","WD",IF(LEFT(R32,3)="S13","WD",IF(LEFT(R32,3)="W05","WD",IF(LEFT(R32,3)="W06","UA",IF(LEFT(R32,3)="S12","CA",IF(LEFT(R32,3)="E06","UA",IF(LEFT(R32,3)="E07","NMD",IF(LEFT(R32,3)="E08","MD",IF(LEFT(R32,3)="E09","LONB"))))))))))</f>
        <v>UA</v>
      </c>
      <c r="T32" s="6" t="str">
        <f>IF([1]source_data!G34="","",IF([1]source_data!N34="","",[1]source_data!N34))</f>
        <v>Hardship Grant</v>
      </c>
      <c r="U32" s="10">
        <f>IF([1]source_data!G34="","",[1]tailored_settings!$B$8)</f>
        <v>45622</v>
      </c>
      <c r="V32" s="6" t="str">
        <f>IF([1]source_data!G34="","",[1]tailored_settings!$B$9)</f>
        <v>http://www.longleigh.org/</v>
      </c>
      <c r="W32" s="8">
        <f>IF([1]source_data!G34="","",IF([1]source_data!O34="","",[1]source_data!O34))</f>
        <v>45146</v>
      </c>
      <c r="X32" s="8">
        <f>IF([1]source_data!G34="","",IF([1]source_data!P34="","",[1]source_data!P34))</f>
        <v>45268</v>
      </c>
      <c r="Y32" s="6" t="str">
        <f>IF([1]source_data!G34="","",IF([1]source_data!Q34="","",[1]source_data!Q34))</f>
        <v/>
      </c>
      <c r="Z32" s="11" t="str">
        <f>IF([1]source_data!G34="","",IF([1]source_data!I34="","",[1]tailored_settings!$B$10))</f>
        <v>Primary grant reason</v>
      </c>
      <c r="AA32" s="11" t="str">
        <f>IF([1]source_data!G34="","",IF([1]source_data!I34="","",[1]source_data!I34))</f>
        <v>3  Customer/family moving from homelessness/supported living into independent living</v>
      </c>
      <c r="AB32" s="11" t="str">
        <f>IF([1]source_data!G34="","",IF([1]source_data!J34="","",[1]tailored_settings!$B$11))</f>
        <v/>
      </c>
      <c r="AC32" s="11" t="str">
        <f>IF([1]source_data!G34="","",IF([1]source_data!J34="","",[1]source_data!J34))</f>
        <v/>
      </c>
      <c r="AD32" s="11" t="str">
        <f>IF([1]source_data!G34="","",IF([1]source_data!K34="","",[1]tailored_settings!$B$12))</f>
        <v>Grant purpose</v>
      </c>
      <c r="AE32" s="11" t="str">
        <f>IF([1]source_data!G34="","",IF([1]source_data!K34="","",[1]source_data!K34))</f>
        <v>Appliances</v>
      </c>
      <c r="AF32" s="11" t="str">
        <f>IF([1]source_data!G34="","",IF([1]source_data!L34="","",[1]tailored_settings!$B$13))</f>
        <v/>
      </c>
      <c r="AG32" s="11" t="str">
        <f>IF([1]source_data!G34="","",IF([1]source_data!L34="","",[1]source_data!L34))</f>
        <v/>
      </c>
      <c r="AH32" s="11" t="str">
        <f>IF([1]source_data!G34="","",IF([1]source_data!M34="","",[1]tailored_settings!$B$14))</f>
        <v/>
      </c>
      <c r="AI32" s="11" t="str">
        <f>IF([1]source_data!G34="","",IF([1]source_data!M34="","",[1]source_data!M34))</f>
        <v/>
      </c>
    </row>
    <row r="33" spans="1:35" x14ac:dyDescent="0.2">
      <c r="A33" s="6" t="str">
        <f>IF([1]source_data!G35="","",IF(AND([1]source_data!C35&lt;&gt;"",[1]tailored_settings!$B$15="Publish"),CONCATENATE([1]tailored_settings!$B$2&amp;[1]source_data!C35),IF(AND([1]source_data!C35&lt;&gt;"",[1]tailored_settings!$B$15="Do not publish"),CONCATENATE([1]tailored_settings!$B$2&amp;TEXT(ROW(A33)-1,"0000")&amp;"_"&amp;TEXT(F33,"yyyy-mm")),CONCATENATE([1]tailored_settings!$B$2&amp;TEXT(ROW(A33)-1,"0000")&amp;"_"&amp;TEXT(F33,"yyyy-mm")))))</f>
        <v>360G-Longleigh-E23-00033W</v>
      </c>
      <c r="B33" s="6" t="str">
        <f>IF([1]source_data!G35="","",IF([1]source_data!E35&lt;&gt;"",[1]source_data!E35,CONCATENATE("Grant to "&amp;G33)))</f>
        <v>Grant to Individual Recipient</v>
      </c>
      <c r="C33" s="6" t="str">
        <f>IF([1]source_data!G35="","",IF([1]source_data!F35="","",[1]source_data!F35))</f>
        <v>Helping to alleviate financial hardship</v>
      </c>
      <c r="D33" s="7">
        <f>IF([1]source_data!G35="","",IF([1]source_data!G35="","",[1]source_data!G35))</f>
        <v>778</v>
      </c>
      <c r="E33" s="6" t="str">
        <f>IF([1]source_data!G35="","",[1]tailored_settings!$B$3)</f>
        <v>GBP</v>
      </c>
      <c r="F33" s="8">
        <f>IF([1]source_data!G35="","",IF([1]source_data!H35="","",[1]source_data!H35))</f>
        <v>45134</v>
      </c>
      <c r="G33" s="6" t="str">
        <f>IF([1]source_data!G35="","",[1]tailored_settings!$B$5)</f>
        <v>Individual Recipient</v>
      </c>
      <c r="H33" s="6" t="str">
        <f>IF([1]source_data!G35="","",IF(AND([1]source_data!A35&lt;&gt;"",[1]tailored_settings!$B$16="Publish"),CONCATENATE([1]tailored_settings!$B$2&amp;[1]source_data!A35),IF(AND([1]source_data!A35&lt;&gt;"",[1]tailored_settings!$B$16="Do not publish"),CONCATENATE([1]tailored_settings!$B$4&amp;TEXT(ROW(A33)-1,"0000")&amp;"_"&amp;TEXT(F33,"yyyy-mm")),CONCATENATE([1]tailored_settings!$B$4&amp;TEXT(ROW(A33)-1,"0000")&amp;"_"&amp;TEXT(F33,"yyyy-mm")))))</f>
        <v>360G-Longleigh-IND-0032_2023-07</v>
      </c>
      <c r="I33" s="6" t="str">
        <f>IF([1]source_data!G35="","",[1]tailored_settings!$B$7)</f>
        <v>Longleigh Foundation</v>
      </c>
      <c r="J33" s="6" t="str">
        <f>IF([1]source_data!G35="","",[1]tailored_settings!$B$6)</f>
        <v>GB-CHC-1169016</v>
      </c>
      <c r="K33" s="6" t="str">
        <f>IF([1]source_data!G35="","",IF([1]source_data!I35="","",VLOOKUP([1]source_data!I35,[1]codelist_mapping!A:C,3,FALSE)))</f>
        <v>GTIR010</v>
      </c>
      <c r="L33" s="6" t="str">
        <f>IF([1]source_data!G35="","",IF([1]source_data!J35="","",VLOOKUP([1]source_data!J35,[1]codelist_mapping!A:C,3,FALSE)))</f>
        <v/>
      </c>
      <c r="M33" s="6" t="str">
        <f>IF([1]source_data!G35="","",IF([1]source_data!K35="","",IF([1]source_data!M35&lt;&gt;"",CONCATENATE(VLOOKUP([1]source_data!K35,[1]codelist_mapping!F:H,3,FALSE)&amp;";"&amp;VLOOKUP([1]source_data!L35,[1]codelist_mapping!F:H,3,FALSE)&amp;";"&amp;VLOOKUP([1]source_data!M35,[1]codelist_mapping!F:H,3,FALSE)),IF([1]source_data!L35&lt;&gt;"",CONCATENATE(VLOOKUP([1]source_data!K35,[1]codelist_mapping!F:H,3,FALSE)&amp;";"&amp;VLOOKUP([1]source_data!L35,[1]codelist_mapping!F:H,3,FALSE)),IF([1]source_data!K35&lt;&gt;"",CONCATENATE(VLOOKUP([1]source_data!K35,[1]codelist_mapping!F:H,3,FALSE)))))))</f>
        <v>GTIP020;GTIP070;GTIP080</v>
      </c>
      <c r="N33" s="9" t="str">
        <f>IF([1]source_data!G35="","",IF([1]source_data!D35="","",VLOOKUP([1]source_data!D35,[1]geo_data!A:I,9,FALSE)))</f>
        <v>Martock</v>
      </c>
      <c r="O33" s="9" t="str">
        <f>IF([1]source_data!G35="","",IF([1]source_data!D35="","",VLOOKUP([1]source_data!D35,[1]geo_data!A:I,8,FALSE)))</f>
        <v>E05014369</v>
      </c>
      <c r="P33" s="9" t="str">
        <f>IF([1]source_data!G35="","",IF(LEFT(O33,3)="E05","WD",IF(LEFT(O33,3)="S13","WD",IF(LEFT(O33,3)="W05","WD",IF(LEFT(O33,3)="W06","UA",IF(LEFT(O33,3)="S12","CA",IF(LEFT(O33,3)="E06","UA",IF(LEFT(O33,3)="E07","NMD",IF(LEFT(O33,3)="E08","MD",IF(LEFT(O33,3)="E09","LONB"))))))))))</f>
        <v>WD</v>
      </c>
      <c r="Q33" s="9" t="str">
        <f>IF([1]source_data!G35="","",IF([1]source_data!D35="","",VLOOKUP([1]source_data!D35,[1]geo_data!A:I,7,FALSE)))</f>
        <v>Somerset</v>
      </c>
      <c r="R33" s="9" t="str">
        <f>IF([1]source_data!G35="","",IF([1]source_data!D35="","",VLOOKUP([1]source_data!D35,[1]geo_data!A:I,6,FALSE)))</f>
        <v>E06000066</v>
      </c>
      <c r="S33" s="9" t="str">
        <f>IF([1]source_data!G35="","",IF(LEFT(R33,3)="E05","WD",IF(LEFT(R33,3)="S13","WD",IF(LEFT(R33,3)="W05","WD",IF(LEFT(R33,3)="W06","UA",IF(LEFT(R33,3)="S12","CA",IF(LEFT(R33,3)="E06","UA",IF(LEFT(R33,3)="E07","NMD",IF(LEFT(R33,3)="E08","MD",IF(LEFT(R33,3)="E09","LONB"))))))))))</f>
        <v>UA</v>
      </c>
      <c r="T33" s="6" t="str">
        <f>IF([1]source_data!G35="","",IF([1]source_data!N35="","",[1]source_data!N35))</f>
        <v>Hardship Grant</v>
      </c>
      <c r="U33" s="10">
        <f>IF([1]source_data!G35="","",[1]tailored_settings!$B$8)</f>
        <v>45622</v>
      </c>
      <c r="V33" s="6" t="str">
        <f>IF([1]source_data!G35="","",[1]tailored_settings!$B$9)</f>
        <v>http://www.longleigh.org/</v>
      </c>
      <c r="W33" s="8">
        <f>IF([1]source_data!G35="","",IF([1]source_data!O35="","",[1]source_data!O35))</f>
        <v>45134</v>
      </c>
      <c r="X33" s="8">
        <f>IF([1]source_data!G35="","",IF([1]source_data!P35="","",[1]source_data!P35))</f>
        <v>45269</v>
      </c>
      <c r="Y33" s="6" t="str">
        <f>IF([1]source_data!G35="","",IF([1]source_data!Q35="","",[1]source_data!Q35))</f>
        <v/>
      </c>
      <c r="Z33" s="11" t="str">
        <f>IF([1]source_data!G35="","",IF([1]source_data!I35="","",[1]tailored_settings!$B$10))</f>
        <v>Primary grant reason</v>
      </c>
      <c r="AA33" s="11" t="str">
        <f>IF([1]source_data!G35="","",IF([1]source_data!I35="","",[1]source_data!I35))</f>
        <v>7. Customer where there is a child/ren in receipt of means-tested free school meals</v>
      </c>
      <c r="AB33" s="11" t="str">
        <f>IF([1]source_data!G35="","",IF([1]source_data!J35="","",[1]tailored_settings!$B$11))</f>
        <v/>
      </c>
      <c r="AC33" s="11" t="str">
        <f>IF([1]source_data!G35="","",IF([1]source_data!J35="","",[1]source_data!J35))</f>
        <v/>
      </c>
      <c r="AD33" s="11" t="str">
        <f>IF([1]source_data!G35="","",IF([1]source_data!K35="","",[1]tailored_settings!$B$12))</f>
        <v>Grant purpose</v>
      </c>
      <c r="AE33" s="11" t="str">
        <f>IF([1]source_data!G35="","",IF([1]source_data!K35="","",[1]source_data!K35))</f>
        <v>Appliances</v>
      </c>
      <c r="AF33" s="11" t="str">
        <f>IF([1]source_data!G35="","",IF([1]source_data!L35="","",[1]tailored_settings!$B$13))</f>
        <v>Grant purpose</v>
      </c>
      <c r="AG33" s="11" t="str">
        <f>IF([1]source_data!G35="","",IF([1]source_data!L35="","",[1]source_data!L35))</f>
        <v>Food Vouchers</v>
      </c>
      <c r="AH33" s="11" t="str">
        <f>IF([1]source_data!G35="","",IF([1]source_data!M35="","",[1]tailored_settings!$B$14))</f>
        <v>Grant purpose</v>
      </c>
      <c r="AI33" s="11" t="str">
        <f>IF([1]source_data!G35="","",IF([1]source_data!M35="","",[1]source_data!M35))</f>
        <v>Clothing</v>
      </c>
    </row>
    <row r="34" spans="1:35" x14ac:dyDescent="0.2">
      <c r="A34" s="6" t="str">
        <f>IF([1]source_data!G36="","",IF(AND([1]source_data!C36&lt;&gt;"",[1]tailored_settings!$B$15="Publish"),CONCATENATE([1]tailored_settings!$B$2&amp;[1]source_data!C36),IF(AND([1]source_data!C36&lt;&gt;"",[1]tailored_settings!$B$15="Do not publish"),CONCATENATE([1]tailored_settings!$B$2&amp;TEXT(ROW(A34)-1,"0000")&amp;"_"&amp;TEXT(F34,"yyyy-mm")),CONCATENATE([1]tailored_settings!$B$2&amp;TEXT(ROW(A34)-1,"0000")&amp;"_"&amp;TEXT(F34,"yyyy-mm")))))</f>
        <v>360G-Longleigh-E23-00034W</v>
      </c>
      <c r="B34" s="6" t="str">
        <f>IF([1]source_data!G36="","",IF([1]source_data!E36&lt;&gt;"",[1]source_data!E36,CONCATENATE("Grant to "&amp;G34)))</f>
        <v>Grant to Individual Recipient</v>
      </c>
      <c r="C34" s="6" t="str">
        <f>IF([1]source_data!G36="","",IF([1]source_data!F36="","",[1]source_data!F36))</f>
        <v>Helping to alleviate financial hardship</v>
      </c>
      <c r="D34" s="7">
        <f>IF([1]source_data!G36="","",IF([1]source_data!G36="","",[1]source_data!G36))</f>
        <v>980.92</v>
      </c>
      <c r="E34" s="6" t="str">
        <f>IF([1]source_data!G36="","",[1]tailored_settings!$B$3)</f>
        <v>GBP</v>
      </c>
      <c r="F34" s="8">
        <f>IF([1]source_data!G36="","",IF([1]source_data!H36="","",[1]source_data!H36))</f>
        <v>45133</v>
      </c>
      <c r="G34" s="6" t="str">
        <f>IF([1]source_data!G36="","",[1]tailored_settings!$B$5)</f>
        <v>Individual Recipient</v>
      </c>
      <c r="H34" s="6" t="str">
        <f>IF([1]source_data!G36="","",IF(AND([1]source_data!A36&lt;&gt;"",[1]tailored_settings!$B$16="Publish"),CONCATENATE([1]tailored_settings!$B$2&amp;[1]source_data!A36),IF(AND([1]source_data!A36&lt;&gt;"",[1]tailored_settings!$B$16="Do not publish"),CONCATENATE([1]tailored_settings!$B$4&amp;TEXT(ROW(A34)-1,"0000")&amp;"_"&amp;TEXT(F34,"yyyy-mm")),CONCATENATE([1]tailored_settings!$B$4&amp;TEXT(ROW(A34)-1,"0000")&amp;"_"&amp;TEXT(F34,"yyyy-mm")))))</f>
        <v>360G-Longleigh-IND-0033_2023-07</v>
      </c>
      <c r="I34" s="6" t="str">
        <f>IF([1]source_data!G36="","",[1]tailored_settings!$B$7)</f>
        <v>Longleigh Foundation</v>
      </c>
      <c r="J34" s="6" t="str">
        <f>IF([1]source_data!G36="","",[1]tailored_settings!$B$6)</f>
        <v>GB-CHC-1169016</v>
      </c>
      <c r="K34" s="6" t="str">
        <f>IF([1]source_data!G36="","",IF([1]source_data!I36="","",VLOOKUP([1]source_data!I36,[1]codelist_mapping!A:C,3,FALSE)))</f>
        <v>GTIR010</v>
      </c>
      <c r="L34" s="6" t="str">
        <f>IF([1]source_data!G36="","",IF([1]source_data!J36="","",VLOOKUP([1]source_data!J36,[1]codelist_mapping!A:C,3,FALSE)))</f>
        <v/>
      </c>
      <c r="M34" s="6" t="str">
        <f>IF([1]source_data!G36="","",IF([1]source_data!K36="","",IF([1]source_data!M36&lt;&gt;"",CONCATENATE(VLOOKUP([1]source_data!K36,[1]codelist_mapping!F:H,3,FALSE)&amp;";"&amp;VLOOKUP([1]source_data!L36,[1]codelist_mapping!F:H,3,FALSE)&amp;";"&amp;VLOOKUP([1]source_data!M36,[1]codelist_mapping!F:H,3,FALSE)),IF([1]source_data!L36&lt;&gt;"",CONCATENATE(VLOOKUP([1]source_data!K36,[1]codelist_mapping!F:H,3,FALSE)&amp;";"&amp;VLOOKUP([1]source_data!L36,[1]codelist_mapping!F:H,3,FALSE)),IF([1]source_data!K36&lt;&gt;"",CONCATENATE(VLOOKUP([1]source_data!K36,[1]codelist_mapping!F:H,3,FALSE)))))))</f>
        <v>GTIP020;GTIP060</v>
      </c>
      <c r="N34" s="9" t="str">
        <f>IF([1]source_data!G36="","",IF([1]source_data!D36="","",VLOOKUP([1]source_data!D36,[1]geo_data!A:I,9,FALSE)))</f>
        <v>Crewkerne</v>
      </c>
      <c r="O34" s="9" t="str">
        <f>IF([1]source_data!G36="","",IF([1]source_data!D36="","",VLOOKUP([1]source_data!D36,[1]geo_data!A:I,8,FALSE)))</f>
        <v>E05014356</v>
      </c>
      <c r="P34" s="9" t="str">
        <f>IF([1]source_data!G36="","",IF(LEFT(O34,3)="E05","WD",IF(LEFT(O34,3)="S13","WD",IF(LEFT(O34,3)="W05","WD",IF(LEFT(O34,3)="W06","UA",IF(LEFT(O34,3)="S12","CA",IF(LEFT(O34,3)="E06","UA",IF(LEFT(O34,3)="E07","NMD",IF(LEFT(O34,3)="E08","MD",IF(LEFT(O34,3)="E09","LONB"))))))))))</f>
        <v>WD</v>
      </c>
      <c r="Q34" s="9" t="str">
        <f>IF([1]source_data!G36="","",IF([1]source_data!D36="","",VLOOKUP([1]source_data!D36,[1]geo_data!A:I,7,FALSE)))</f>
        <v>Somerset</v>
      </c>
      <c r="R34" s="9" t="str">
        <f>IF([1]source_data!G36="","",IF([1]source_data!D36="","",VLOOKUP([1]source_data!D36,[1]geo_data!A:I,6,FALSE)))</f>
        <v>E06000066</v>
      </c>
      <c r="S34" s="9" t="str">
        <f>IF([1]source_data!G36="","",IF(LEFT(R34,3)="E05","WD",IF(LEFT(R34,3)="S13","WD",IF(LEFT(R34,3)="W05","WD",IF(LEFT(R34,3)="W06","UA",IF(LEFT(R34,3)="S12","CA",IF(LEFT(R34,3)="E06","UA",IF(LEFT(R34,3)="E07","NMD",IF(LEFT(R34,3)="E08","MD",IF(LEFT(R34,3)="E09","LONB"))))))))))</f>
        <v>UA</v>
      </c>
      <c r="T34" s="6" t="str">
        <f>IF([1]source_data!G36="","",IF([1]source_data!N36="","",[1]source_data!N36))</f>
        <v>Hardship Grant</v>
      </c>
      <c r="U34" s="10">
        <f>IF([1]source_data!G36="","",[1]tailored_settings!$B$8)</f>
        <v>45622</v>
      </c>
      <c r="V34" s="6" t="str">
        <f>IF([1]source_data!G36="","",[1]tailored_settings!$B$9)</f>
        <v>http://www.longleigh.org/</v>
      </c>
      <c r="W34" s="8">
        <f>IF([1]source_data!G36="","",IF([1]source_data!O36="","",[1]source_data!O36))</f>
        <v>45133</v>
      </c>
      <c r="X34" s="8">
        <f>IF([1]source_data!G36="","",IF([1]source_data!P36="","",[1]source_data!P36))</f>
        <v>45271</v>
      </c>
      <c r="Y34" s="6" t="str">
        <f>IF([1]source_data!G36="","",IF([1]source_data!Q36="","",[1]source_data!Q36))</f>
        <v/>
      </c>
      <c r="Z34" s="11" t="str">
        <f>IF([1]source_data!G36="","",IF([1]source_data!I36="","",[1]tailored_settings!$B$10))</f>
        <v>Primary grant reason</v>
      </c>
      <c r="AA34" s="11" t="str">
        <f>IF([1]source_data!G36="","",IF([1]source_data!I36="","",[1]source_data!I36))</f>
        <v>7. Customer where there is a child/ren in receipt of means-tested free school meals</v>
      </c>
      <c r="AB34" s="11" t="str">
        <f>IF([1]source_data!G36="","",IF([1]source_data!J36="","",[1]tailored_settings!$B$11))</f>
        <v/>
      </c>
      <c r="AC34" s="11" t="str">
        <f>IF([1]source_data!G36="","",IF([1]source_data!J36="","",[1]source_data!J36))</f>
        <v/>
      </c>
      <c r="AD34" s="11" t="str">
        <f>IF([1]source_data!G36="","",IF([1]source_data!K36="","",[1]tailored_settings!$B$12))</f>
        <v>Grant purpose</v>
      </c>
      <c r="AE34" s="11" t="str">
        <f>IF([1]source_data!G36="","",IF([1]source_data!K36="","",[1]source_data!K36))</f>
        <v xml:space="preserve">Furniture </v>
      </c>
      <c r="AF34" s="11" t="str">
        <f>IF([1]source_data!G36="","",IF([1]source_data!L36="","",[1]tailored_settings!$B$13))</f>
        <v>Grant purpose</v>
      </c>
      <c r="AG34" s="11" t="str">
        <f>IF([1]source_data!G36="","",IF([1]source_data!L36="","",[1]source_data!L36))</f>
        <v>Voucher for small household items</v>
      </c>
      <c r="AH34" s="11" t="str">
        <f>IF([1]source_data!G36="","",IF([1]source_data!M36="","",[1]tailored_settings!$B$14))</f>
        <v/>
      </c>
      <c r="AI34" s="11" t="str">
        <f>IF([1]source_data!G36="","",IF([1]source_data!M36="","",[1]source_data!M36))</f>
        <v/>
      </c>
    </row>
    <row r="35" spans="1:35" x14ac:dyDescent="0.2">
      <c r="A35" s="6" t="str">
        <f>IF([1]source_data!G37="","",IF(AND([1]source_data!C37&lt;&gt;"",[1]tailored_settings!$B$15="Publish"),CONCATENATE([1]tailored_settings!$B$2&amp;[1]source_data!C37),IF(AND([1]source_data!C37&lt;&gt;"",[1]tailored_settings!$B$15="Do not publish"),CONCATENATE([1]tailored_settings!$B$2&amp;TEXT(ROW(A35)-1,"0000")&amp;"_"&amp;TEXT(F35,"yyyy-mm")),CONCATENATE([1]tailored_settings!$B$2&amp;TEXT(ROW(A35)-1,"0000")&amp;"_"&amp;TEXT(F35,"yyyy-mm")))))</f>
        <v>360G-Longleigh-E23-00035W</v>
      </c>
      <c r="B35" s="6" t="str">
        <f>IF([1]source_data!G37="","",IF([1]source_data!E37&lt;&gt;"",[1]source_data!E37,CONCATENATE("Grant to "&amp;G35)))</f>
        <v>Grant to Individual Recipient</v>
      </c>
      <c r="C35" s="6" t="str">
        <f>IF([1]source_data!G37="","",IF([1]source_data!F37="","",[1]source_data!F37))</f>
        <v>Helping to alleviate financial hardship</v>
      </c>
      <c r="D35" s="7">
        <f>IF([1]source_data!G37="","",IF([1]source_data!G37="","",[1]source_data!G37))</f>
        <v>983.77</v>
      </c>
      <c r="E35" s="6" t="str">
        <f>IF([1]source_data!G37="","",[1]tailored_settings!$B$3)</f>
        <v>GBP</v>
      </c>
      <c r="F35" s="8">
        <f>IF([1]source_data!G37="","",IF([1]source_data!H37="","",[1]source_data!H37))</f>
        <v>45133</v>
      </c>
      <c r="G35" s="6" t="str">
        <f>IF([1]source_data!G37="","",[1]tailored_settings!$B$5)</f>
        <v>Individual Recipient</v>
      </c>
      <c r="H35" s="6" t="str">
        <f>IF([1]source_data!G37="","",IF(AND([1]source_data!A37&lt;&gt;"",[1]tailored_settings!$B$16="Publish"),CONCATENATE([1]tailored_settings!$B$2&amp;[1]source_data!A37),IF(AND([1]source_data!A37&lt;&gt;"",[1]tailored_settings!$B$16="Do not publish"),CONCATENATE([1]tailored_settings!$B$4&amp;TEXT(ROW(A35)-1,"0000")&amp;"_"&amp;TEXT(F35,"yyyy-mm")),CONCATENATE([1]tailored_settings!$B$4&amp;TEXT(ROW(A35)-1,"0000")&amp;"_"&amp;TEXT(F35,"yyyy-mm")))))</f>
        <v>360G-Longleigh-IND-0034_2023-07</v>
      </c>
      <c r="I35" s="6" t="str">
        <f>IF([1]source_data!G37="","",[1]tailored_settings!$B$7)</f>
        <v>Longleigh Foundation</v>
      </c>
      <c r="J35" s="6" t="str">
        <f>IF([1]source_data!G37="","",[1]tailored_settings!$B$6)</f>
        <v>GB-CHC-1169016</v>
      </c>
      <c r="K35" s="6" t="str">
        <f>IF([1]source_data!G37="","",IF([1]source_data!I37="","",VLOOKUP([1]source_data!I37,[1]codelist_mapping!A:C,3,FALSE)))</f>
        <v>GTIR080</v>
      </c>
      <c r="L35" s="6" t="str">
        <f>IF([1]source_data!G37="","",IF([1]source_data!J37="","",VLOOKUP([1]source_data!J37,[1]codelist_mapping!A:C,3,FALSE)))</f>
        <v/>
      </c>
      <c r="M35" s="6" t="str">
        <f>IF([1]source_data!G37="","",IF([1]source_data!K37="","",IF([1]source_data!M37&lt;&gt;"",CONCATENATE(VLOOKUP([1]source_data!K37,[1]codelist_mapping!F:H,3,FALSE)&amp;";"&amp;VLOOKUP([1]source_data!L37,[1]codelist_mapping!F:H,3,FALSE)&amp;";"&amp;VLOOKUP([1]source_data!M37,[1]codelist_mapping!F:H,3,FALSE)),IF([1]source_data!L37&lt;&gt;"",CONCATENATE(VLOOKUP([1]source_data!K37,[1]codelist_mapping!F:H,3,FALSE)&amp;";"&amp;VLOOKUP([1]source_data!L37,[1]codelist_mapping!F:H,3,FALSE)),IF([1]source_data!K37&lt;&gt;"",CONCATENATE(VLOOKUP([1]source_data!K37,[1]codelist_mapping!F:H,3,FALSE)))))))</f>
        <v>GTIP020;GTIP060</v>
      </c>
      <c r="N35" s="9" t="str">
        <f>IF([1]source_data!G37="","",IF([1]source_data!D37="","",VLOOKUP([1]source_data!D37,[1]geo_data!A:I,9,FALSE)))</f>
        <v>Wixams &amp; Wilstead</v>
      </c>
      <c r="O35" s="9" t="str">
        <f>IF([1]source_data!G37="","",IF([1]source_data!D37="","",VLOOKUP([1]source_data!D37,[1]geo_data!A:I,8,FALSE)))</f>
        <v>E05014516</v>
      </c>
      <c r="P35" s="9" t="str">
        <f>IF([1]source_data!G37="","",IF(LEFT(O35,3)="E05","WD",IF(LEFT(O35,3)="S13","WD",IF(LEFT(O35,3)="W05","WD",IF(LEFT(O35,3)="W06","UA",IF(LEFT(O35,3)="S12","CA",IF(LEFT(O35,3)="E06","UA",IF(LEFT(O35,3)="E07","NMD",IF(LEFT(O35,3)="E08","MD",IF(LEFT(O35,3)="E09","LONB"))))))))))</f>
        <v>WD</v>
      </c>
      <c r="Q35" s="9" t="str">
        <f>IF([1]source_data!G37="","",IF([1]source_data!D37="","",VLOOKUP([1]source_data!D37,[1]geo_data!A:I,7,FALSE)))</f>
        <v>Bedford</v>
      </c>
      <c r="R35" s="9" t="str">
        <f>IF([1]source_data!G37="","",IF([1]source_data!D37="","",VLOOKUP([1]source_data!D37,[1]geo_data!A:I,6,FALSE)))</f>
        <v>E06000055</v>
      </c>
      <c r="S35" s="9" t="str">
        <f>IF([1]source_data!G37="","",IF(LEFT(R35,3)="E05","WD",IF(LEFT(R35,3)="S13","WD",IF(LEFT(R35,3)="W05","WD",IF(LEFT(R35,3)="W06","UA",IF(LEFT(R35,3)="S12","CA",IF(LEFT(R35,3)="E06","UA",IF(LEFT(R35,3)="E07","NMD",IF(LEFT(R35,3)="E08","MD",IF(LEFT(R35,3)="E09","LONB"))))))))))</f>
        <v>UA</v>
      </c>
      <c r="T35" s="6" t="str">
        <f>IF([1]source_data!G37="","",IF([1]source_data!N37="","",[1]source_data!N37))</f>
        <v>Hardship Grant</v>
      </c>
      <c r="U35" s="10">
        <f>IF([1]source_data!G37="","",[1]tailored_settings!$B$8)</f>
        <v>45622</v>
      </c>
      <c r="V35" s="6" t="str">
        <f>IF([1]source_data!G37="","",[1]tailored_settings!$B$9)</f>
        <v>http://www.longleigh.org/</v>
      </c>
      <c r="W35" s="8">
        <f>IF([1]source_data!G37="","",IF([1]source_data!O37="","",[1]source_data!O37))</f>
        <v>45133</v>
      </c>
      <c r="X35" s="8">
        <f>IF([1]source_data!G37="","",IF([1]source_data!P37="","",[1]source_data!P37))</f>
        <v>45145</v>
      </c>
      <c r="Y35" s="6" t="str">
        <f>IF([1]source_data!G37="","",IF([1]source_data!Q37="","",[1]source_data!Q37))</f>
        <v/>
      </c>
      <c r="Z35" s="11" t="str">
        <f>IF([1]source_data!G37="","",IF([1]source_data!I37="","",[1]tailored_settings!$B$10))</f>
        <v>Primary grant reason</v>
      </c>
      <c r="AA35" s="11" t="str">
        <f>IF([1]source_data!G37="","",IF([1]source_data!I37="","",[1]source_data!I37))</f>
        <v>3  Customer/family moving from homelessness/supported living into independent living</v>
      </c>
      <c r="AB35" s="11" t="str">
        <f>IF([1]source_data!G37="","",IF([1]source_data!J37="","",[1]tailored_settings!$B$11))</f>
        <v/>
      </c>
      <c r="AC35" s="11" t="str">
        <f>IF([1]source_data!G37="","",IF([1]source_data!J37="","",[1]source_data!J37))</f>
        <v/>
      </c>
      <c r="AD35" s="11" t="str">
        <f>IF([1]source_data!G37="","",IF([1]source_data!K37="","",[1]tailored_settings!$B$12))</f>
        <v>Grant purpose</v>
      </c>
      <c r="AE35" s="11" t="str">
        <f>IF([1]source_data!G37="","",IF([1]source_data!K37="","",[1]source_data!K37))</f>
        <v xml:space="preserve">Furniture </v>
      </c>
      <c r="AF35" s="11" t="str">
        <f>IF([1]source_data!G37="","",IF([1]source_data!L37="","",[1]tailored_settings!$B$13))</f>
        <v>Grant purpose</v>
      </c>
      <c r="AG35" s="11" t="str">
        <f>IF([1]source_data!G37="","",IF([1]source_data!L37="","",[1]source_data!L37))</f>
        <v>Removals</v>
      </c>
      <c r="AH35" s="11" t="str">
        <f>IF([1]source_data!G37="","",IF([1]source_data!M37="","",[1]tailored_settings!$B$14))</f>
        <v/>
      </c>
      <c r="AI35" s="11" t="str">
        <f>IF([1]source_data!G37="","",IF([1]source_data!M37="","",[1]source_data!M37))</f>
        <v/>
      </c>
    </row>
    <row r="36" spans="1:35" x14ac:dyDescent="0.2">
      <c r="A36" s="6" t="str">
        <f>IF([1]source_data!G38="","",IF(AND([1]source_data!C38&lt;&gt;"",[1]tailored_settings!$B$15="Publish"),CONCATENATE([1]tailored_settings!$B$2&amp;[1]source_data!C38),IF(AND([1]source_data!C38&lt;&gt;"",[1]tailored_settings!$B$15="Do not publish"),CONCATENATE([1]tailored_settings!$B$2&amp;TEXT(ROW(A36)-1,"0000")&amp;"_"&amp;TEXT(F36,"yyyy-mm")),CONCATENATE([1]tailored_settings!$B$2&amp;TEXT(ROW(A36)-1,"0000")&amp;"_"&amp;TEXT(F36,"yyyy-mm")))))</f>
        <v>360G-Longleigh-E23-00036W</v>
      </c>
      <c r="B36" s="6" t="str">
        <f>IF([1]source_data!G38="","",IF([1]source_data!E38&lt;&gt;"",[1]source_data!E38,CONCATENATE("Grant to "&amp;G36)))</f>
        <v>Grant to Individual Recipient</v>
      </c>
      <c r="C36" s="6" t="str">
        <f>IF([1]source_data!G38="","",IF([1]source_data!F38="","",[1]source_data!F38))</f>
        <v>Providing financial aid during a time of crisis</v>
      </c>
      <c r="D36" s="7">
        <f>IF([1]source_data!G38="","",IF([1]source_data!G38="","",[1]source_data!G38))</f>
        <v>500</v>
      </c>
      <c r="E36" s="6" t="str">
        <f>IF([1]source_data!G38="","",[1]tailored_settings!$B$3)</f>
        <v>GBP</v>
      </c>
      <c r="F36" s="8">
        <f>IF([1]source_data!G38="","",IF([1]source_data!H38="","",[1]source_data!H38))</f>
        <v>45132</v>
      </c>
      <c r="G36" s="6" t="str">
        <f>IF([1]source_data!G38="","",[1]tailored_settings!$B$5)</f>
        <v>Individual Recipient</v>
      </c>
      <c r="H36" s="6" t="str">
        <f>IF([1]source_data!G38="","",IF(AND([1]source_data!A38&lt;&gt;"",[1]tailored_settings!$B$16="Publish"),CONCATENATE([1]tailored_settings!$B$2&amp;[1]source_data!A38),IF(AND([1]source_data!A38&lt;&gt;"",[1]tailored_settings!$B$16="Do not publish"),CONCATENATE([1]tailored_settings!$B$4&amp;TEXT(ROW(A36)-1,"0000")&amp;"_"&amp;TEXT(F36,"yyyy-mm")),CONCATENATE([1]tailored_settings!$B$4&amp;TEXT(ROW(A36)-1,"0000")&amp;"_"&amp;TEXT(F36,"yyyy-mm")))))</f>
        <v>360G-Longleigh-IND-0035_2023-07</v>
      </c>
      <c r="I36" s="6" t="str">
        <f>IF([1]source_data!G38="","",[1]tailored_settings!$B$7)</f>
        <v>Longleigh Foundation</v>
      </c>
      <c r="J36" s="6" t="str">
        <f>IF([1]source_data!G38="","",[1]tailored_settings!$B$6)</f>
        <v>GB-CHC-1169016</v>
      </c>
      <c r="K36" s="6" t="str">
        <f>IF([1]source_data!G38="","",IF([1]source_data!I38="","",VLOOKUP([1]source_data!I38,[1]codelist_mapping!A:C,3,FALSE)))</f>
        <v>GTIR100</v>
      </c>
      <c r="L36" s="6" t="str">
        <f>IF([1]source_data!G38="","",IF([1]source_data!J38="","",VLOOKUP([1]source_data!J38,[1]codelist_mapping!A:C,3,FALSE)))</f>
        <v/>
      </c>
      <c r="M36" s="6" t="str">
        <f>IF([1]source_data!G38="","",IF([1]source_data!K38="","",IF([1]source_data!M38&lt;&gt;"",CONCATENATE(VLOOKUP([1]source_data!K38,[1]codelist_mapping!F:H,3,FALSE)&amp;";"&amp;VLOOKUP([1]source_data!L38,[1]codelist_mapping!F:H,3,FALSE)&amp;";"&amp;VLOOKUP([1]source_data!M38,[1]codelist_mapping!F:H,3,FALSE)),IF([1]source_data!L38&lt;&gt;"",CONCATENATE(VLOOKUP([1]source_data!K38,[1]codelist_mapping!F:H,3,FALSE)&amp;";"&amp;VLOOKUP([1]source_data!L38,[1]codelist_mapping!F:H,3,FALSE)),IF([1]source_data!K38&lt;&gt;"",CONCATENATE(VLOOKUP([1]source_data!K38,[1]codelist_mapping!F:H,3,FALSE)))))))</f>
        <v>GTIP080</v>
      </c>
      <c r="N36" s="9" t="str">
        <f>IF([1]source_data!G38="","",IF([1]source_data!D38="","",VLOOKUP([1]source_data!D38,[1]geo_data!A:I,9,FALSE)))</f>
        <v>Amesbury West</v>
      </c>
      <c r="O36" s="9" t="str">
        <f>IF([1]source_data!G38="","",IF([1]source_data!D38="","",VLOOKUP([1]source_data!D38,[1]geo_data!A:I,8,FALSE)))</f>
        <v>E05013402</v>
      </c>
      <c r="P36" s="9" t="str">
        <f>IF([1]source_data!G38="","",IF(LEFT(O36,3)="E05","WD",IF(LEFT(O36,3)="S13","WD",IF(LEFT(O36,3)="W05","WD",IF(LEFT(O36,3)="W06","UA",IF(LEFT(O36,3)="S12","CA",IF(LEFT(O36,3)="E06","UA",IF(LEFT(O36,3)="E07","NMD",IF(LEFT(O36,3)="E08","MD",IF(LEFT(O36,3)="E09","LONB"))))))))))</f>
        <v>WD</v>
      </c>
      <c r="Q36" s="9" t="str">
        <f>IF([1]source_data!G38="","",IF([1]source_data!D38="","",VLOOKUP([1]source_data!D38,[1]geo_data!A:I,7,FALSE)))</f>
        <v>Wiltshire</v>
      </c>
      <c r="R36" s="9" t="str">
        <f>IF([1]source_data!G38="","",IF([1]source_data!D38="","",VLOOKUP([1]source_data!D38,[1]geo_data!A:I,6,FALSE)))</f>
        <v>E06000054</v>
      </c>
      <c r="S36" s="9" t="str">
        <f>IF([1]source_data!G38="","",IF(LEFT(R36,3)="E05","WD",IF(LEFT(R36,3)="S13","WD",IF(LEFT(R36,3)="W05","WD",IF(LEFT(R36,3)="W06","UA",IF(LEFT(R36,3)="S12","CA",IF(LEFT(R36,3)="E06","UA",IF(LEFT(R36,3)="E07","NMD",IF(LEFT(R36,3)="E08","MD",IF(LEFT(R36,3)="E09","LONB"))))))))))</f>
        <v>UA</v>
      </c>
      <c r="T36" s="6" t="str">
        <f>IF([1]source_data!G38="","",IF([1]source_data!N38="","",[1]source_data!N38))</f>
        <v>Crisis Grant</v>
      </c>
      <c r="U36" s="10">
        <f>IF([1]source_data!G38="","",[1]tailored_settings!$B$8)</f>
        <v>45622</v>
      </c>
      <c r="V36" s="6" t="str">
        <f>IF([1]source_data!G38="","",[1]tailored_settings!$B$9)</f>
        <v>http://www.longleigh.org/</v>
      </c>
      <c r="W36" s="8">
        <f>IF([1]source_data!G38="","",IF([1]source_data!O38="","",[1]source_data!O38))</f>
        <v>45132</v>
      </c>
      <c r="X36" s="8">
        <f>IF([1]source_data!G38="","",IF([1]source_data!P38="","",[1]source_data!P38))</f>
        <v>45268</v>
      </c>
      <c r="Y36" s="6" t="str">
        <f>IF([1]source_data!G38="","",IF([1]source_data!Q38="","",[1]source_data!Q38))</f>
        <v/>
      </c>
      <c r="Z36" s="11" t="str">
        <f>IF([1]source_data!G38="","",IF([1]source_data!I38="","",[1]tailored_settings!$B$10))</f>
        <v>Primary grant reason</v>
      </c>
      <c r="AA36" s="11" t="str">
        <f>IF([1]source_data!G38="","",IF([1]source_data!I38="","",[1]source_data!I38))</f>
        <v>5. Customer/family having been the victims of a reported crime in their home.</v>
      </c>
      <c r="AB36" s="11" t="str">
        <f>IF([1]source_data!G38="","",IF([1]source_data!J38="","",[1]tailored_settings!$B$11))</f>
        <v/>
      </c>
      <c r="AC36" s="11" t="str">
        <f>IF([1]source_data!G38="","",IF([1]source_data!J38="","",[1]source_data!J38))</f>
        <v/>
      </c>
      <c r="AD36" s="11" t="str">
        <f>IF([1]source_data!G38="","",IF([1]source_data!K38="","",[1]tailored_settings!$B$12))</f>
        <v>Grant purpose</v>
      </c>
      <c r="AE36" s="11" t="str">
        <f>IF([1]source_data!G38="","",IF([1]source_data!K38="","",[1]source_data!K38))</f>
        <v>Clothing</v>
      </c>
      <c r="AF36" s="11" t="str">
        <f>IF([1]source_data!G38="","",IF([1]source_data!L38="","",[1]tailored_settings!$B$13))</f>
        <v/>
      </c>
      <c r="AG36" s="11" t="str">
        <f>IF([1]source_data!G38="","",IF([1]source_data!L38="","",[1]source_data!L38))</f>
        <v/>
      </c>
      <c r="AH36" s="11" t="str">
        <f>IF([1]source_data!G38="","",IF([1]source_data!M38="","",[1]tailored_settings!$B$14))</f>
        <v/>
      </c>
      <c r="AI36" s="11" t="str">
        <f>IF([1]source_data!G38="","",IF([1]source_data!M38="","",[1]source_data!M38))</f>
        <v/>
      </c>
    </row>
    <row r="37" spans="1:35" x14ac:dyDescent="0.2">
      <c r="A37" s="6" t="str">
        <f>IF([1]source_data!G39="","",IF(AND([1]source_data!C39&lt;&gt;"",[1]tailored_settings!$B$15="Publish"),CONCATENATE([1]tailored_settings!$B$2&amp;[1]source_data!C39),IF(AND([1]source_data!C39&lt;&gt;"",[1]tailored_settings!$B$15="Do not publish"),CONCATENATE([1]tailored_settings!$B$2&amp;TEXT(ROW(A37)-1,"0000")&amp;"_"&amp;TEXT(F37,"yyyy-mm")),CONCATENATE([1]tailored_settings!$B$2&amp;TEXT(ROW(A37)-1,"0000")&amp;"_"&amp;TEXT(F37,"yyyy-mm")))))</f>
        <v>360G-Longleigh-E23-00037W</v>
      </c>
      <c r="B37" s="6" t="str">
        <f>IF([1]source_data!G39="","",IF([1]source_data!E39&lt;&gt;"",[1]source_data!E39,CONCATENATE("Grant to "&amp;G37)))</f>
        <v>Grant to Individual Recipient</v>
      </c>
      <c r="C37" s="6" t="str">
        <f>IF([1]source_data!G39="","",IF([1]source_data!F39="","",[1]source_data!F39))</f>
        <v>Helping to alleviate financial hardship</v>
      </c>
      <c r="D37" s="7">
        <f>IF([1]source_data!G39="","",IF([1]source_data!G39="","",[1]source_data!G39))</f>
        <v>760</v>
      </c>
      <c r="E37" s="6" t="str">
        <f>IF([1]source_data!G39="","",[1]tailored_settings!$B$3)</f>
        <v>GBP</v>
      </c>
      <c r="F37" s="8">
        <f>IF([1]source_data!G39="","",IF([1]source_data!H39="","",[1]source_data!H39))</f>
        <v>45133</v>
      </c>
      <c r="G37" s="6" t="str">
        <f>IF([1]source_data!G39="","",[1]tailored_settings!$B$5)</f>
        <v>Individual Recipient</v>
      </c>
      <c r="H37" s="6" t="str">
        <f>IF([1]source_data!G39="","",IF(AND([1]source_data!A39&lt;&gt;"",[1]tailored_settings!$B$16="Publish"),CONCATENATE([1]tailored_settings!$B$2&amp;[1]source_data!A39),IF(AND([1]source_data!A39&lt;&gt;"",[1]tailored_settings!$B$16="Do not publish"),CONCATENATE([1]tailored_settings!$B$4&amp;TEXT(ROW(A37)-1,"0000")&amp;"_"&amp;TEXT(F37,"yyyy-mm")),CONCATENATE([1]tailored_settings!$B$4&amp;TEXT(ROW(A37)-1,"0000")&amp;"_"&amp;TEXT(F37,"yyyy-mm")))))</f>
        <v>360G-Longleigh-IND-0036_2023-07</v>
      </c>
      <c r="I37" s="6" t="str">
        <f>IF([1]source_data!G39="","",[1]tailored_settings!$B$7)</f>
        <v>Longleigh Foundation</v>
      </c>
      <c r="J37" s="6" t="str">
        <f>IF([1]source_data!G39="","",[1]tailored_settings!$B$6)</f>
        <v>GB-CHC-1169016</v>
      </c>
      <c r="K37" s="6" t="str">
        <f>IF([1]source_data!G39="","",IF([1]source_data!I39="","",VLOOKUP([1]source_data!I39,[1]codelist_mapping!A:C,3,FALSE)))</f>
        <v>GTIR030</v>
      </c>
      <c r="L37" s="6" t="str">
        <f>IF([1]source_data!G39="","",IF([1]source_data!J39="","",VLOOKUP([1]source_data!J39,[1]codelist_mapping!A:C,3,FALSE)))</f>
        <v>GTIR040</v>
      </c>
      <c r="M37" s="6" t="str">
        <f>IF([1]source_data!G39="","",IF([1]source_data!K39="","",IF([1]source_data!M39&lt;&gt;"",CONCATENATE(VLOOKUP([1]source_data!K39,[1]codelist_mapping!F:H,3,FALSE)&amp;";"&amp;VLOOKUP([1]source_data!L39,[1]codelist_mapping!F:H,3,FALSE)&amp;";"&amp;VLOOKUP([1]source_data!M39,[1]codelist_mapping!F:H,3,FALSE)),IF([1]source_data!L39&lt;&gt;"",CONCATENATE(VLOOKUP([1]source_data!K39,[1]codelist_mapping!F:H,3,FALSE)&amp;";"&amp;VLOOKUP([1]source_data!L39,[1]codelist_mapping!F:H,3,FALSE)),IF([1]source_data!K39&lt;&gt;"",CONCATENATE(VLOOKUP([1]source_data!K39,[1]codelist_mapping!F:H,3,FALSE)))))))</f>
        <v>GTIP070;GTIP080</v>
      </c>
      <c r="N37" s="9" t="str">
        <f>IF([1]source_data!G39="","",IF([1]source_data!D39="","",VLOOKUP([1]source_data!D39,[1]geo_data!A:I,9,FALSE)))</f>
        <v>Banbury Hardwick</v>
      </c>
      <c r="O37" s="9" t="str">
        <f>IF([1]source_data!G39="","",IF([1]source_data!D39="","",VLOOKUP([1]source_data!D39,[1]geo_data!A:I,8,FALSE)))</f>
        <v>E05010923</v>
      </c>
      <c r="P37" s="9" t="str">
        <f>IF([1]source_data!G39="","",IF(LEFT(O37,3)="E05","WD",IF(LEFT(O37,3)="S13","WD",IF(LEFT(O37,3)="W05","WD",IF(LEFT(O37,3)="W06","UA",IF(LEFT(O37,3)="S12","CA",IF(LEFT(O37,3)="E06","UA",IF(LEFT(O37,3)="E07","NMD",IF(LEFT(O37,3)="E08","MD",IF(LEFT(O37,3)="E09","LONB"))))))))))</f>
        <v>WD</v>
      </c>
      <c r="Q37" s="9" t="str">
        <f>IF([1]source_data!G39="","",IF([1]source_data!D39="","",VLOOKUP([1]source_data!D39,[1]geo_data!A:I,7,FALSE)))</f>
        <v>Cherwell</v>
      </c>
      <c r="R37" s="9" t="str">
        <f>IF([1]source_data!G39="","",IF([1]source_data!D39="","",VLOOKUP([1]source_data!D39,[1]geo_data!A:I,6,FALSE)))</f>
        <v>E07000177</v>
      </c>
      <c r="S37" s="9" t="str">
        <f>IF([1]source_data!G39="","",IF(LEFT(R37,3)="E05","WD",IF(LEFT(R37,3)="S13","WD",IF(LEFT(R37,3)="W05","WD",IF(LEFT(R37,3)="W06","UA",IF(LEFT(R37,3)="S12","CA",IF(LEFT(R37,3)="E06","UA",IF(LEFT(R37,3)="E07","NMD",IF(LEFT(R37,3)="E08","MD",IF(LEFT(R37,3)="E09","LONB"))))))))))</f>
        <v>NMD</v>
      </c>
      <c r="T37" s="6" t="str">
        <f>IF([1]source_data!G39="","",IF([1]source_data!N39="","",[1]source_data!N39))</f>
        <v>Hardship Grant</v>
      </c>
      <c r="U37" s="10">
        <f>IF([1]source_data!G39="","",[1]tailored_settings!$B$8)</f>
        <v>45622</v>
      </c>
      <c r="V37" s="6" t="str">
        <f>IF([1]source_data!G39="","",[1]tailored_settings!$B$9)</f>
        <v>http://www.longleigh.org/</v>
      </c>
      <c r="W37" s="8">
        <f>IF([1]source_data!G39="","",IF([1]source_data!O39="","",[1]source_data!O39))</f>
        <v>45133</v>
      </c>
      <c r="X37" s="8">
        <f>IF([1]source_data!G39="","",IF([1]source_data!P39="","",[1]source_data!P39))</f>
        <v>45271</v>
      </c>
      <c r="Y37" s="6" t="str">
        <f>IF([1]source_data!G39="","",IF([1]source_data!Q39="","",[1]source_data!Q39))</f>
        <v/>
      </c>
      <c r="Z37" s="11" t="str">
        <f>IF([1]source_data!G39="","",IF([1]source_data!I39="","",[1]tailored_settings!$B$10))</f>
        <v>Primary grant reason</v>
      </c>
      <c r="AA37" s="11" t="str">
        <f>IF([1]source_data!G39="","",IF([1]source_data!I39="","",[1]source_data!I39))</f>
        <v>1. Customer (or family member residing with them) with a diagnosed condition or disability (physical and/or sensory and/or behavioural)</v>
      </c>
      <c r="AB37" s="11" t="str">
        <f>IF([1]source_data!G39="","",IF([1]source_data!J39="","",[1]tailored_settings!$B$11))</f>
        <v>Secondary grant reason</v>
      </c>
      <c r="AC37" s="11" t="str">
        <f>IF([1]source_data!G39="","",IF([1]source_data!J39="","",[1]source_data!J39))</f>
        <v>2. Customer receiving medication and/or therapy for a mental health condition or substance addiction</v>
      </c>
      <c r="AD37" s="11" t="str">
        <f>IF([1]source_data!G39="","",IF([1]source_data!K39="","",[1]tailored_settings!$B$12))</f>
        <v>Grant purpose</v>
      </c>
      <c r="AE37" s="11" t="str">
        <f>IF([1]source_data!G39="","",IF([1]source_data!K39="","",[1]source_data!K39))</f>
        <v>Food Vouchers</v>
      </c>
      <c r="AF37" s="11" t="str">
        <f>IF([1]source_data!G39="","",IF([1]source_data!L39="","",[1]tailored_settings!$B$13))</f>
        <v>Grant purpose</v>
      </c>
      <c r="AG37" s="11" t="str">
        <f>IF([1]source_data!G39="","",IF([1]source_data!L39="","",[1]source_data!L39))</f>
        <v>Clothing</v>
      </c>
      <c r="AH37" s="11" t="str">
        <f>IF([1]source_data!G39="","",IF([1]source_data!M39="","",[1]tailored_settings!$B$14))</f>
        <v/>
      </c>
      <c r="AI37" s="11" t="str">
        <f>IF([1]source_data!G39="","",IF([1]source_data!M39="","",[1]source_data!M39))</f>
        <v/>
      </c>
    </row>
    <row r="38" spans="1:35" x14ac:dyDescent="0.2">
      <c r="A38" s="6" t="str">
        <f>IF([1]source_data!G40="","",IF(AND([1]source_data!C40&lt;&gt;"",[1]tailored_settings!$B$15="Publish"),CONCATENATE([1]tailored_settings!$B$2&amp;[1]source_data!C40),IF(AND([1]source_data!C40&lt;&gt;"",[1]tailored_settings!$B$15="Do not publish"),CONCATENATE([1]tailored_settings!$B$2&amp;TEXT(ROW(A38)-1,"0000")&amp;"_"&amp;TEXT(F38,"yyyy-mm")),CONCATENATE([1]tailored_settings!$B$2&amp;TEXT(ROW(A38)-1,"0000")&amp;"_"&amp;TEXT(F38,"yyyy-mm")))))</f>
        <v>360G-Longleigh-E23-00039W</v>
      </c>
      <c r="B38" s="6" t="str">
        <f>IF([1]source_data!G40="","",IF([1]source_data!E40&lt;&gt;"",[1]source_data!E40,CONCATENATE("Grant to "&amp;G38)))</f>
        <v>Grant to Individual Recipient</v>
      </c>
      <c r="C38" s="6" t="str">
        <f>IF([1]source_data!G40="","",IF([1]source_data!F40="","",[1]source_data!F40))</f>
        <v>Helping to alleviate financial hardship</v>
      </c>
      <c r="D38" s="7">
        <f>IF([1]source_data!G40="","",IF([1]source_data!G40="","",[1]source_data!G40))</f>
        <v>600</v>
      </c>
      <c r="E38" s="6" t="str">
        <f>IF([1]source_data!G40="","",[1]tailored_settings!$B$3)</f>
        <v>GBP</v>
      </c>
      <c r="F38" s="8">
        <f>IF([1]source_data!G40="","",IF([1]source_data!H40="","",[1]source_data!H40))</f>
        <v>45134</v>
      </c>
      <c r="G38" s="6" t="str">
        <f>IF([1]source_data!G40="","",[1]tailored_settings!$B$5)</f>
        <v>Individual Recipient</v>
      </c>
      <c r="H38" s="6" t="str">
        <f>IF([1]source_data!G40="","",IF(AND([1]source_data!A40&lt;&gt;"",[1]tailored_settings!$B$16="Publish"),CONCATENATE([1]tailored_settings!$B$2&amp;[1]source_data!A40),IF(AND([1]source_data!A40&lt;&gt;"",[1]tailored_settings!$B$16="Do not publish"),CONCATENATE([1]tailored_settings!$B$4&amp;TEXT(ROW(A38)-1,"0000")&amp;"_"&amp;TEXT(F38,"yyyy-mm")),CONCATENATE([1]tailored_settings!$B$4&amp;TEXT(ROW(A38)-1,"0000")&amp;"_"&amp;TEXT(F38,"yyyy-mm")))))</f>
        <v>360G-Longleigh-IND-0037_2023-07</v>
      </c>
      <c r="I38" s="6" t="str">
        <f>IF([1]source_data!G40="","",[1]tailored_settings!$B$7)</f>
        <v>Longleigh Foundation</v>
      </c>
      <c r="J38" s="6" t="str">
        <f>IF([1]source_data!G40="","",[1]tailored_settings!$B$6)</f>
        <v>GB-CHC-1169016</v>
      </c>
      <c r="K38" s="6" t="str">
        <f>IF([1]source_data!G40="","",IF([1]source_data!I40="","",VLOOKUP([1]source_data!I40,[1]codelist_mapping!A:C,3,FALSE)))</f>
        <v>GTIR030</v>
      </c>
      <c r="L38" s="6" t="str">
        <f>IF([1]source_data!G40="","",IF([1]source_data!J40="","",VLOOKUP([1]source_data!J40,[1]codelist_mapping!A:C,3,FALSE)))</f>
        <v/>
      </c>
      <c r="M38" s="6" t="str">
        <f>IF([1]source_data!G40="","",IF([1]source_data!K40="","",IF([1]source_data!M40&lt;&gt;"",CONCATENATE(VLOOKUP([1]source_data!K40,[1]codelist_mapping!F:H,3,FALSE)&amp;";"&amp;VLOOKUP([1]source_data!L40,[1]codelist_mapping!F:H,3,FALSE)&amp;";"&amp;VLOOKUP([1]source_data!M40,[1]codelist_mapping!F:H,3,FALSE)),IF([1]source_data!L40&lt;&gt;"",CONCATENATE(VLOOKUP([1]source_data!K40,[1]codelist_mapping!F:H,3,FALSE)&amp;";"&amp;VLOOKUP([1]source_data!L40,[1]codelist_mapping!F:H,3,FALSE)),IF([1]source_data!K40&lt;&gt;"",CONCATENATE(VLOOKUP([1]source_data!K40,[1]codelist_mapping!F:H,3,FALSE)))))))</f>
        <v>GTIP070</v>
      </c>
      <c r="N38" s="9" t="str">
        <f>IF([1]source_data!G40="","",IF([1]source_data!D40="","",VLOOKUP([1]source_data!D40,[1]geo_data!A:I,9,FALSE)))</f>
        <v>Leicester Forest &amp; Lubbesthorpe</v>
      </c>
      <c r="O38" s="9" t="str">
        <f>IF([1]source_data!G40="","",IF([1]source_data!D40="","",VLOOKUP([1]source_data!D40,[1]geo_data!A:I,8,FALSE)))</f>
        <v>E05015273</v>
      </c>
      <c r="P38" s="9" t="str">
        <f>IF([1]source_data!G40="","",IF(LEFT(O38,3)="E05","WD",IF(LEFT(O38,3)="S13","WD",IF(LEFT(O38,3)="W05","WD",IF(LEFT(O38,3)="W06","UA",IF(LEFT(O38,3)="S12","CA",IF(LEFT(O38,3)="E06","UA",IF(LEFT(O38,3)="E07","NMD",IF(LEFT(O38,3)="E08","MD",IF(LEFT(O38,3)="E09","LONB"))))))))))</f>
        <v>WD</v>
      </c>
      <c r="Q38" s="9" t="str">
        <f>IF([1]source_data!G40="","",IF([1]source_data!D40="","",VLOOKUP([1]source_data!D40,[1]geo_data!A:I,7,FALSE)))</f>
        <v>Blaby</v>
      </c>
      <c r="R38" s="9" t="str">
        <f>IF([1]source_data!G40="","",IF([1]source_data!D40="","",VLOOKUP([1]source_data!D40,[1]geo_data!A:I,6,FALSE)))</f>
        <v>E07000129</v>
      </c>
      <c r="S38" s="9" t="str">
        <f>IF([1]source_data!G40="","",IF(LEFT(R38,3)="E05","WD",IF(LEFT(R38,3)="S13","WD",IF(LEFT(R38,3)="W05","WD",IF(LEFT(R38,3)="W06","UA",IF(LEFT(R38,3)="S12","CA",IF(LEFT(R38,3)="E06","UA",IF(LEFT(R38,3)="E07","NMD",IF(LEFT(R38,3)="E08","MD",IF(LEFT(R38,3)="E09","LONB"))))))))))</f>
        <v>NMD</v>
      </c>
      <c r="T38" s="6" t="str">
        <f>IF([1]source_data!G40="","",IF([1]source_data!N40="","",[1]source_data!N40))</f>
        <v>Hardship Grant</v>
      </c>
      <c r="U38" s="10">
        <f>IF([1]source_data!G40="","",[1]tailored_settings!$B$8)</f>
        <v>45622</v>
      </c>
      <c r="V38" s="6" t="str">
        <f>IF([1]source_data!G40="","",[1]tailored_settings!$B$9)</f>
        <v>http://www.longleigh.org/</v>
      </c>
      <c r="W38" s="8">
        <f>IF([1]source_data!G40="","",IF([1]source_data!O40="","",[1]source_data!O40))</f>
        <v>45134</v>
      </c>
      <c r="X38" s="8">
        <f>IF([1]source_data!G40="","",IF([1]source_data!P40="","",[1]source_data!P40))</f>
        <v>45269</v>
      </c>
      <c r="Y38" s="6" t="str">
        <f>IF([1]source_data!G40="","",IF([1]source_data!Q40="","",[1]source_data!Q40))</f>
        <v/>
      </c>
      <c r="Z38" s="11" t="str">
        <f>IF([1]source_data!G40="","",IF([1]source_data!I40="","",[1]tailored_settings!$B$10))</f>
        <v>Primary grant reason</v>
      </c>
      <c r="AA38" s="11" t="str">
        <f>IF([1]source_data!G40="","",IF([1]source_data!I40="","",[1]source_data!I40))</f>
        <v>1. Customer (or family member residing with them) with a diagnosed condition or disability (physical and/or sensory and/or behavioural)</v>
      </c>
      <c r="AB38" s="11" t="str">
        <f>IF([1]source_data!G40="","",IF([1]source_data!J40="","",[1]tailored_settings!$B$11))</f>
        <v/>
      </c>
      <c r="AC38" s="11" t="str">
        <f>IF([1]source_data!G40="","",IF([1]source_data!J40="","",[1]source_data!J40))</f>
        <v/>
      </c>
      <c r="AD38" s="11" t="str">
        <f>IF([1]source_data!G40="","",IF([1]source_data!K40="","",[1]tailored_settings!$B$12))</f>
        <v>Grant purpose</v>
      </c>
      <c r="AE38" s="11" t="str">
        <f>IF([1]source_data!G40="","",IF([1]source_data!K40="","",[1]source_data!K40))</f>
        <v>Food Vouchers</v>
      </c>
      <c r="AF38" s="11" t="str">
        <f>IF([1]source_data!G40="","",IF([1]source_data!L40="","",[1]tailored_settings!$B$13))</f>
        <v/>
      </c>
      <c r="AG38" s="11" t="str">
        <f>IF([1]source_data!G40="","",IF([1]source_data!L40="","",[1]source_data!L40))</f>
        <v/>
      </c>
      <c r="AH38" s="11" t="str">
        <f>IF([1]source_data!G40="","",IF([1]source_data!M40="","",[1]tailored_settings!$B$14))</f>
        <v/>
      </c>
      <c r="AI38" s="11" t="str">
        <f>IF([1]source_data!G40="","",IF([1]source_data!M40="","",[1]source_data!M40))</f>
        <v/>
      </c>
    </row>
    <row r="39" spans="1:35" x14ac:dyDescent="0.2">
      <c r="A39" s="6" t="str">
        <f>IF([1]source_data!G41="","",IF(AND([1]source_data!C41&lt;&gt;"",[1]tailored_settings!$B$15="Publish"),CONCATENATE([1]tailored_settings!$B$2&amp;[1]source_data!C41),IF(AND([1]source_data!C41&lt;&gt;"",[1]tailored_settings!$B$15="Do not publish"),CONCATENATE([1]tailored_settings!$B$2&amp;TEXT(ROW(A39)-1,"0000")&amp;"_"&amp;TEXT(F39,"yyyy-mm")),CONCATENATE([1]tailored_settings!$B$2&amp;TEXT(ROW(A39)-1,"0000")&amp;"_"&amp;TEXT(F39,"yyyy-mm")))))</f>
        <v>360G-Longleigh-E23-00040W</v>
      </c>
      <c r="B39" s="6" t="str">
        <f>IF([1]source_data!G41="","",IF([1]source_data!E41&lt;&gt;"",[1]source_data!E41,CONCATENATE("Grant to "&amp;G39)))</f>
        <v>Grant to Individual Recipient</v>
      </c>
      <c r="C39" s="6" t="str">
        <f>IF([1]source_data!G41="","",IF([1]source_data!F41="","",[1]source_data!F41))</f>
        <v>Helping to alleviate financial hardship</v>
      </c>
      <c r="D39" s="7">
        <f>IF([1]source_data!G41="","",IF([1]source_data!G41="","",[1]source_data!G41))</f>
        <v>1455.98</v>
      </c>
      <c r="E39" s="6" t="str">
        <f>IF([1]source_data!G41="","",[1]tailored_settings!$B$3)</f>
        <v>GBP</v>
      </c>
      <c r="F39" s="8">
        <f>IF([1]source_data!G41="","",IF([1]source_data!H41="","",[1]source_data!H41))</f>
        <v>45141</v>
      </c>
      <c r="G39" s="6" t="str">
        <f>IF([1]source_data!G41="","",[1]tailored_settings!$B$5)</f>
        <v>Individual Recipient</v>
      </c>
      <c r="H39" s="6" t="str">
        <f>IF([1]source_data!G41="","",IF(AND([1]source_data!A41&lt;&gt;"",[1]tailored_settings!$B$16="Publish"),CONCATENATE([1]tailored_settings!$B$2&amp;[1]source_data!A41),IF(AND([1]source_data!A41&lt;&gt;"",[1]tailored_settings!$B$16="Do not publish"),CONCATENATE([1]tailored_settings!$B$4&amp;TEXT(ROW(A39)-1,"0000")&amp;"_"&amp;TEXT(F39,"yyyy-mm")),CONCATENATE([1]tailored_settings!$B$4&amp;TEXT(ROW(A39)-1,"0000")&amp;"_"&amp;TEXT(F39,"yyyy-mm")))))</f>
        <v>360G-Longleigh-IND-0038_2023-08</v>
      </c>
      <c r="I39" s="6" t="str">
        <f>IF([1]source_data!G41="","",[1]tailored_settings!$B$7)</f>
        <v>Longleigh Foundation</v>
      </c>
      <c r="J39" s="6" t="str">
        <f>IF([1]source_data!G41="","",[1]tailored_settings!$B$6)</f>
        <v>GB-CHC-1169016</v>
      </c>
      <c r="K39" s="6" t="str">
        <f>IF([1]source_data!G41="","",IF([1]source_data!I41="","",VLOOKUP([1]source_data!I41,[1]codelist_mapping!A:C,3,FALSE)))</f>
        <v>GTIR030</v>
      </c>
      <c r="L39" s="6" t="str">
        <f>IF([1]source_data!G41="","",IF([1]source_data!J41="","",VLOOKUP([1]source_data!J41,[1]codelist_mapping!A:C,3,FALSE)))</f>
        <v/>
      </c>
      <c r="M39" s="6" t="str">
        <f>IF([1]source_data!G41="","",IF([1]source_data!K41="","",IF([1]source_data!M41&lt;&gt;"",CONCATENATE(VLOOKUP([1]source_data!K41,[1]codelist_mapping!F:H,3,FALSE)&amp;";"&amp;VLOOKUP([1]source_data!L41,[1]codelist_mapping!F:H,3,FALSE)&amp;";"&amp;VLOOKUP([1]source_data!M41,[1]codelist_mapping!F:H,3,FALSE)),IF([1]source_data!L41&lt;&gt;"",CONCATENATE(VLOOKUP([1]source_data!K41,[1]codelist_mapping!F:H,3,FALSE)&amp;";"&amp;VLOOKUP([1]source_data!L41,[1]codelist_mapping!F:H,3,FALSE)),IF([1]source_data!K41&lt;&gt;"",CONCATENATE(VLOOKUP([1]source_data!K41,[1]codelist_mapping!F:H,3,FALSE)))))))</f>
        <v>GTIP020</v>
      </c>
      <c r="N39" s="9" t="str">
        <f>IF([1]source_data!G41="","",IF([1]source_data!D41="","",VLOOKUP([1]source_data!D41,[1]geo_data!A:I,9,FALSE)))</f>
        <v>Polegate Central</v>
      </c>
      <c r="O39" s="9" t="str">
        <f>IF([1]source_data!G41="","",IF([1]source_data!D41="","",VLOOKUP([1]source_data!D41,[1]geo_data!A:I,8,FALSE)))</f>
        <v>E05011655</v>
      </c>
      <c r="P39" s="9" t="str">
        <f>IF([1]source_data!G41="","",IF(LEFT(O39,3)="E05","WD",IF(LEFT(O39,3)="S13","WD",IF(LEFT(O39,3)="W05","WD",IF(LEFT(O39,3)="W06","UA",IF(LEFT(O39,3)="S12","CA",IF(LEFT(O39,3)="E06","UA",IF(LEFT(O39,3)="E07","NMD",IF(LEFT(O39,3)="E08","MD",IF(LEFT(O39,3)="E09","LONB"))))))))))</f>
        <v>WD</v>
      </c>
      <c r="Q39" s="9" t="str">
        <f>IF([1]source_data!G41="","",IF([1]source_data!D41="","",VLOOKUP([1]source_data!D41,[1]geo_data!A:I,7,FALSE)))</f>
        <v>Wealden</v>
      </c>
      <c r="R39" s="9" t="str">
        <f>IF([1]source_data!G41="","",IF([1]source_data!D41="","",VLOOKUP([1]source_data!D41,[1]geo_data!A:I,6,FALSE)))</f>
        <v>E07000065</v>
      </c>
      <c r="S39" s="9" t="str">
        <f>IF([1]source_data!G41="","",IF(LEFT(R39,3)="E05","WD",IF(LEFT(R39,3)="S13","WD",IF(LEFT(R39,3)="W05","WD",IF(LEFT(R39,3)="W06","UA",IF(LEFT(R39,3)="S12","CA",IF(LEFT(R39,3)="E06","UA",IF(LEFT(R39,3)="E07","NMD",IF(LEFT(R39,3)="E08","MD",IF(LEFT(R39,3)="E09","LONB"))))))))))</f>
        <v>NMD</v>
      </c>
      <c r="T39" s="6" t="str">
        <f>IF([1]source_data!G41="","",IF([1]source_data!N41="","",[1]source_data!N41))</f>
        <v>Hardship Grant</v>
      </c>
      <c r="U39" s="10">
        <f>IF([1]source_data!G41="","",[1]tailored_settings!$B$8)</f>
        <v>45622</v>
      </c>
      <c r="V39" s="6" t="str">
        <f>IF([1]source_data!G41="","",[1]tailored_settings!$B$9)</f>
        <v>http://www.longleigh.org/</v>
      </c>
      <c r="W39" s="8">
        <f>IF([1]source_data!G41="","",IF([1]source_data!O41="","",[1]source_data!O41))</f>
        <v>45141</v>
      </c>
      <c r="X39" s="8">
        <f>IF([1]source_data!G41="","",IF([1]source_data!P41="","",[1]source_data!P41))</f>
        <v>45269</v>
      </c>
      <c r="Y39" s="6" t="str">
        <f>IF([1]source_data!G41="","",IF([1]source_data!Q41="","",[1]source_data!Q41))</f>
        <v/>
      </c>
      <c r="Z39" s="11" t="str">
        <f>IF([1]source_data!G41="","",IF([1]source_data!I41="","",[1]tailored_settings!$B$10))</f>
        <v>Primary grant reason</v>
      </c>
      <c r="AA39" s="11" t="str">
        <f>IF([1]source_data!G41="","",IF([1]source_data!I41="","",[1]source_data!I41))</f>
        <v>1. Customer (or family member residing with them) with a diagnosed condition or disability (physical and/or sensory and/or behavioural)</v>
      </c>
      <c r="AB39" s="11" t="str">
        <f>IF([1]source_data!G41="","",IF([1]source_data!J41="","",[1]tailored_settings!$B$11))</f>
        <v/>
      </c>
      <c r="AC39" s="11" t="str">
        <f>IF([1]source_data!G41="","",IF([1]source_data!J41="","",[1]source_data!J41))</f>
        <v/>
      </c>
      <c r="AD39" s="11" t="str">
        <f>IF([1]source_data!G41="","",IF([1]source_data!K41="","",[1]tailored_settings!$B$12))</f>
        <v>Grant purpose</v>
      </c>
      <c r="AE39" s="11" t="str">
        <f>IF([1]source_data!G41="","",IF([1]source_data!K41="","",[1]source_data!K41))</f>
        <v>Appliances</v>
      </c>
      <c r="AF39" s="11" t="str">
        <f>IF([1]source_data!G41="","",IF([1]source_data!L41="","",[1]tailored_settings!$B$13))</f>
        <v/>
      </c>
      <c r="AG39" s="11" t="str">
        <f>IF([1]source_data!G41="","",IF([1]source_data!L41="","",[1]source_data!L41))</f>
        <v/>
      </c>
      <c r="AH39" s="11" t="str">
        <f>IF([1]source_data!G41="","",IF([1]source_data!M41="","",[1]tailored_settings!$B$14))</f>
        <v/>
      </c>
      <c r="AI39" s="11" t="str">
        <f>IF([1]source_data!G41="","",IF([1]source_data!M41="","",[1]source_data!M41))</f>
        <v/>
      </c>
    </row>
    <row r="40" spans="1:35" x14ac:dyDescent="0.2">
      <c r="A40" s="6" t="str">
        <f>IF([1]source_data!G42="","",IF(AND([1]source_data!C42&lt;&gt;"",[1]tailored_settings!$B$15="Publish"),CONCATENATE([1]tailored_settings!$B$2&amp;[1]source_data!C42),IF(AND([1]source_data!C42&lt;&gt;"",[1]tailored_settings!$B$15="Do not publish"),CONCATENATE([1]tailored_settings!$B$2&amp;TEXT(ROW(A40)-1,"0000")&amp;"_"&amp;TEXT(F40,"yyyy-mm")),CONCATENATE([1]tailored_settings!$B$2&amp;TEXT(ROW(A40)-1,"0000")&amp;"_"&amp;TEXT(F40,"yyyy-mm")))))</f>
        <v>360G-Longleigh-E23-00041W</v>
      </c>
      <c r="B40" s="6" t="str">
        <f>IF([1]source_data!G42="","",IF([1]source_data!E42&lt;&gt;"",[1]source_data!E42,CONCATENATE("Grant to "&amp;G40)))</f>
        <v>Grant to Individual Recipient</v>
      </c>
      <c r="C40" s="6" t="str">
        <f>IF([1]source_data!G42="","",IF([1]source_data!F42="","",[1]source_data!F42))</f>
        <v>Providing financial aid during a time of crisis</v>
      </c>
      <c r="D40" s="7">
        <f>IF([1]source_data!G42="","",IF([1]source_data!G42="","",[1]source_data!G42))</f>
        <v>420</v>
      </c>
      <c r="E40" s="6" t="str">
        <f>IF([1]source_data!G42="","",[1]tailored_settings!$B$3)</f>
        <v>GBP</v>
      </c>
      <c r="F40" s="8">
        <f>IF([1]source_data!G42="","",IF([1]source_data!H42="","",[1]source_data!H42))</f>
        <v>45134</v>
      </c>
      <c r="G40" s="6" t="str">
        <f>IF([1]source_data!G42="","",[1]tailored_settings!$B$5)</f>
        <v>Individual Recipient</v>
      </c>
      <c r="H40" s="6" t="str">
        <f>IF([1]source_data!G42="","",IF(AND([1]source_data!A42&lt;&gt;"",[1]tailored_settings!$B$16="Publish"),CONCATENATE([1]tailored_settings!$B$2&amp;[1]source_data!A42),IF(AND([1]source_data!A42&lt;&gt;"",[1]tailored_settings!$B$16="Do not publish"),CONCATENATE([1]tailored_settings!$B$4&amp;TEXT(ROW(A40)-1,"0000")&amp;"_"&amp;TEXT(F40,"yyyy-mm")),CONCATENATE([1]tailored_settings!$B$4&amp;TEXT(ROW(A40)-1,"0000")&amp;"_"&amp;TEXT(F40,"yyyy-mm")))))</f>
        <v>360G-Longleigh-IND-0039_2023-07</v>
      </c>
      <c r="I40" s="6" t="str">
        <f>IF([1]source_data!G42="","",[1]tailored_settings!$B$7)</f>
        <v>Longleigh Foundation</v>
      </c>
      <c r="J40" s="6" t="str">
        <f>IF([1]source_data!G42="","",[1]tailored_settings!$B$6)</f>
        <v>GB-CHC-1169016</v>
      </c>
      <c r="K40" s="6" t="str">
        <f>IF([1]source_data!G42="","",IF([1]source_data!I42="","",VLOOKUP([1]source_data!I42,[1]codelist_mapping!A:C,3,FALSE)))</f>
        <v>GTIR060</v>
      </c>
      <c r="L40" s="6" t="str">
        <f>IF([1]source_data!G42="","",IF([1]source_data!J42="","",VLOOKUP([1]source_data!J42,[1]codelist_mapping!A:C,3,FALSE)))</f>
        <v/>
      </c>
      <c r="M40" s="6" t="str">
        <f>IF([1]source_data!G42="","",IF([1]source_data!K42="","",IF([1]source_data!M42&lt;&gt;"",CONCATENATE(VLOOKUP([1]source_data!K42,[1]codelist_mapping!F:H,3,FALSE)&amp;";"&amp;VLOOKUP([1]source_data!L42,[1]codelist_mapping!F:H,3,FALSE)&amp;";"&amp;VLOOKUP([1]source_data!M42,[1]codelist_mapping!F:H,3,FALSE)),IF([1]source_data!L42&lt;&gt;"",CONCATENATE(VLOOKUP([1]source_data!K42,[1]codelist_mapping!F:H,3,FALSE)&amp;";"&amp;VLOOKUP([1]source_data!L42,[1]codelist_mapping!F:H,3,FALSE)),IF([1]source_data!K42&lt;&gt;"",CONCATENATE(VLOOKUP([1]source_data!K42,[1]codelist_mapping!F:H,3,FALSE)))))))</f>
        <v>GTIP070;GTIP080;GTIP050</v>
      </c>
      <c r="N40" s="9" t="str">
        <f>IF([1]source_data!G42="","",IF([1]source_data!D42="","",VLOOKUP([1]source_data!D42,[1]geo_data!A:I,9,FALSE)))</f>
        <v>Central</v>
      </c>
      <c r="O40" s="9" t="str">
        <f>IF([1]source_data!G42="","",IF([1]source_data!D42="","",VLOOKUP([1]source_data!D42,[1]geo_data!A:I,8,FALSE)))</f>
        <v>E05008954</v>
      </c>
      <c r="P40" s="9" t="str">
        <f>IF([1]source_data!G42="","",IF(LEFT(O40,3)="E05","WD",IF(LEFT(O40,3)="S13","WD",IF(LEFT(O40,3)="W05","WD",IF(LEFT(O40,3)="W06","UA",IF(LEFT(O40,3)="S12","CA",IF(LEFT(O40,3)="E06","UA",IF(LEFT(O40,3)="E07","NMD",IF(LEFT(O40,3)="E08","MD",IF(LEFT(O40,3)="E09","LONB"))))))))))</f>
        <v>WD</v>
      </c>
      <c r="Q40" s="9" t="str">
        <f>IF([1]source_data!G42="","",IF([1]source_data!D42="","",VLOOKUP([1]source_data!D42,[1]geo_data!A:I,7,FALSE)))</f>
        <v>Swindon</v>
      </c>
      <c r="R40" s="9" t="str">
        <f>IF([1]source_data!G42="","",IF([1]source_data!D42="","",VLOOKUP([1]source_data!D42,[1]geo_data!A:I,6,FALSE)))</f>
        <v>E06000030</v>
      </c>
      <c r="S40" s="9" t="str">
        <f>IF([1]source_data!G42="","",IF(LEFT(R40,3)="E05","WD",IF(LEFT(R40,3)="S13","WD",IF(LEFT(R40,3)="W05","WD",IF(LEFT(R40,3)="W06","UA",IF(LEFT(R40,3)="S12","CA",IF(LEFT(R40,3)="E06","UA",IF(LEFT(R40,3)="E07","NMD",IF(LEFT(R40,3)="E08","MD",IF(LEFT(R40,3)="E09","LONB"))))))))))</f>
        <v>UA</v>
      </c>
      <c r="T40" s="6" t="str">
        <f>IF([1]source_data!G42="","",IF([1]source_data!N42="","",[1]source_data!N42))</f>
        <v>Crisis Grant</v>
      </c>
      <c r="U40" s="10">
        <f>IF([1]source_data!G42="","",[1]tailored_settings!$B$8)</f>
        <v>45622</v>
      </c>
      <c r="V40" s="6" t="str">
        <f>IF([1]source_data!G42="","",[1]tailored_settings!$B$9)</f>
        <v>http://www.longleigh.org/</v>
      </c>
      <c r="W40" s="8">
        <f>IF([1]source_data!G42="","",IF([1]source_data!O42="","",[1]source_data!O42))</f>
        <v>45134</v>
      </c>
      <c r="X40" s="8">
        <f>IF([1]source_data!G42="","",IF([1]source_data!P42="","",[1]source_data!P42))</f>
        <v>45268</v>
      </c>
      <c r="Y40" s="6" t="str">
        <f>IF([1]source_data!G42="","",IF([1]source_data!Q42="","",[1]source_data!Q42))</f>
        <v/>
      </c>
      <c r="Z40" s="11" t="str">
        <f>IF([1]source_data!G42="","",IF([1]source_data!I42="","",[1]tailored_settings!$B$10))</f>
        <v>Primary grant reason</v>
      </c>
      <c r="AA40" s="11" t="str">
        <f>IF([1]source_data!G42="","",IF([1]source_data!I42="","",[1]source_data!I42))</f>
        <v>4. Customer/family fleeing from a violent or abusive relationship</v>
      </c>
      <c r="AB40" s="11" t="str">
        <f>IF([1]source_data!G42="","",IF([1]source_data!J42="","",[1]tailored_settings!$B$11))</f>
        <v/>
      </c>
      <c r="AC40" s="11" t="str">
        <f>IF([1]source_data!G42="","",IF([1]source_data!J42="","",[1]source_data!J42))</f>
        <v/>
      </c>
      <c r="AD40" s="11" t="str">
        <f>IF([1]source_data!G42="","",IF([1]source_data!K42="","",[1]tailored_settings!$B$12))</f>
        <v>Grant purpose</v>
      </c>
      <c r="AE40" s="11" t="str">
        <f>IF([1]source_data!G42="","",IF([1]source_data!K42="","",[1]source_data!K42))</f>
        <v>Food Vouchers</v>
      </c>
      <c r="AF40" s="11" t="str">
        <f>IF([1]source_data!G42="","",IF([1]source_data!L42="","",[1]tailored_settings!$B$13))</f>
        <v>Grant purpose</v>
      </c>
      <c r="AG40" s="11" t="str">
        <f>IF([1]source_data!G42="","",IF([1]source_data!L42="","",[1]source_data!L42))</f>
        <v>Clothing</v>
      </c>
      <c r="AH40" s="11" t="str">
        <f>IF([1]source_data!G42="","",IF([1]source_data!M42="","",[1]tailored_settings!$B$14))</f>
        <v>Grant purpose</v>
      </c>
      <c r="AI40" s="11" t="str">
        <f>IF([1]source_data!G42="","",IF([1]source_data!M42="","",[1]source_data!M42))</f>
        <v>Utility Vouchers</v>
      </c>
    </row>
    <row r="41" spans="1:35" x14ac:dyDescent="0.2">
      <c r="A41" s="6" t="str">
        <f>IF([1]source_data!G43="","",IF(AND([1]source_data!C43&lt;&gt;"",[1]tailored_settings!$B$15="Publish"),CONCATENATE([1]tailored_settings!$B$2&amp;[1]source_data!C43),IF(AND([1]source_data!C43&lt;&gt;"",[1]tailored_settings!$B$15="Do not publish"),CONCATENATE([1]tailored_settings!$B$2&amp;TEXT(ROW(A41)-1,"0000")&amp;"_"&amp;TEXT(F41,"yyyy-mm")),CONCATENATE([1]tailored_settings!$B$2&amp;TEXT(ROW(A41)-1,"0000")&amp;"_"&amp;TEXT(F41,"yyyy-mm")))))</f>
        <v>360G-Longleigh-E23-00042W</v>
      </c>
      <c r="B41" s="6" t="str">
        <f>IF([1]source_data!G43="","",IF([1]source_data!E43&lt;&gt;"",[1]source_data!E43,CONCATENATE("Grant to "&amp;G41)))</f>
        <v>Grant to Individual Recipient</v>
      </c>
      <c r="C41" s="6" t="str">
        <f>IF([1]source_data!G43="","",IF([1]source_data!F43="","",[1]source_data!F43))</f>
        <v>Helping to alleviate financial hardship</v>
      </c>
      <c r="D41" s="7">
        <f>IF([1]source_data!G43="","",IF([1]source_data!G43="","",[1]source_data!G43))</f>
        <v>996</v>
      </c>
      <c r="E41" s="6" t="str">
        <f>IF([1]source_data!G43="","",[1]tailored_settings!$B$3)</f>
        <v>GBP</v>
      </c>
      <c r="F41" s="8">
        <f>IF([1]source_data!G43="","",IF([1]source_data!H43="","",[1]source_data!H43))</f>
        <v>45133</v>
      </c>
      <c r="G41" s="6" t="str">
        <f>IF([1]source_data!G43="","",[1]tailored_settings!$B$5)</f>
        <v>Individual Recipient</v>
      </c>
      <c r="H41" s="6" t="str">
        <f>IF([1]source_data!G43="","",IF(AND([1]source_data!A43&lt;&gt;"",[1]tailored_settings!$B$16="Publish"),CONCATENATE([1]tailored_settings!$B$2&amp;[1]source_data!A43),IF(AND([1]source_data!A43&lt;&gt;"",[1]tailored_settings!$B$16="Do not publish"),CONCATENATE([1]tailored_settings!$B$4&amp;TEXT(ROW(A41)-1,"0000")&amp;"_"&amp;TEXT(F41,"yyyy-mm")),CONCATENATE([1]tailored_settings!$B$4&amp;TEXT(ROW(A41)-1,"0000")&amp;"_"&amp;TEXT(F41,"yyyy-mm")))))</f>
        <v>360G-Longleigh-IND-0040_2023-07</v>
      </c>
      <c r="I41" s="6" t="str">
        <f>IF([1]source_data!G43="","",[1]tailored_settings!$B$7)</f>
        <v>Longleigh Foundation</v>
      </c>
      <c r="J41" s="6" t="str">
        <f>IF([1]source_data!G43="","",[1]tailored_settings!$B$6)</f>
        <v>GB-CHC-1169016</v>
      </c>
      <c r="K41" s="6" t="str">
        <f>IF([1]source_data!G43="","",IF([1]source_data!I43="","",VLOOKUP([1]source_data!I43,[1]codelist_mapping!A:C,3,FALSE)))</f>
        <v>GTIR080</v>
      </c>
      <c r="L41" s="6" t="str">
        <f>IF([1]source_data!G43="","",IF([1]source_data!J43="","",VLOOKUP([1]source_data!J43,[1]codelist_mapping!A:C,3,FALSE)))</f>
        <v/>
      </c>
      <c r="M41" s="6" t="str">
        <f>IF([1]source_data!G43="","",IF([1]source_data!K43="","",IF([1]source_data!M43&lt;&gt;"",CONCATENATE(VLOOKUP([1]source_data!K43,[1]codelist_mapping!F:H,3,FALSE)&amp;";"&amp;VLOOKUP([1]source_data!L43,[1]codelist_mapping!F:H,3,FALSE)&amp;";"&amp;VLOOKUP([1]source_data!M43,[1]codelist_mapping!F:H,3,FALSE)),IF([1]source_data!L43&lt;&gt;"",CONCATENATE(VLOOKUP([1]source_data!K43,[1]codelist_mapping!F:H,3,FALSE)&amp;";"&amp;VLOOKUP([1]source_data!L43,[1]codelist_mapping!F:H,3,FALSE)),IF([1]source_data!K43&lt;&gt;"",CONCATENATE(VLOOKUP([1]source_data!K43,[1]codelist_mapping!F:H,3,FALSE)))))))</f>
        <v>GTIP020;GTIP060</v>
      </c>
      <c r="N41" s="9" t="str">
        <f>IF([1]source_data!G43="","",IF([1]source_data!D43="","",VLOOKUP([1]source_data!D43,[1]geo_data!A:I,9,FALSE)))</f>
        <v>Dorchester Poundbury</v>
      </c>
      <c r="O41" s="9" t="str">
        <f>IF([1]source_data!G43="","",IF([1]source_data!D43="","",VLOOKUP([1]source_data!D43,[1]geo_data!A:I,8,FALSE)))</f>
        <v>E05012697</v>
      </c>
      <c r="P41" s="9" t="str">
        <f>IF([1]source_data!G43="","",IF(LEFT(O41,3)="E05","WD",IF(LEFT(O41,3)="S13","WD",IF(LEFT(O41,3)="W05","WD",IF(LEFT(O41,3)="W06","UA",IF(LEFT(O41,3)="S12","CA",IF(LEFT(O41,3)="E06","UA",IF(LEFT(O41,3)="E07","NMD",IF(LEFT(O41,3)="E08","MD",IF(LEFT(O41,3)="E09","LONB"))))))))))</f>
        <v>WD</v>
      </c>
      <c r="Q41" s="9" t="str">
        <f>IF([1]source_data!G43="","",IF([1]source_data!D43="","",VLOOKUP([1]source_data!D43,[1]geo_data!A:I,7,FALSE)))</f>
        <v>Dorset</v>
      </c>
      <c r="R41" s="9" t="str">
        <f>IF([1]source_data!G43="","",IF([1]source_data!D43="","",VLOOKUP([1]source_data!D43,[1]geo_data!A:I,6,FALSE)))</f>
        <v>E06000059</v>
      </c>
      <c r="S41" s="9" t="str">
        <f>IF([1]source_data!G43="","",IF(LEFT(R41,3)="E05","WD",IF(LEFT(R41,3)="S13","WD",IF(LEFT(R41,3)="W05","WD",IF(LEFT(R41,3)="W06","UA",IF(LEFT(R41,3)="S12","CA",IF(LEFT(R41,3)="E06","UA",IF(LEFT(R41,3)="E07","NMD",IF(LEFT(R41,3)="E08","MD",IF(LEFT(R41,3)="E09","LONB"))))))))))</f>
        <v>UA</v>
      </c>
      <c r="T41" s="6" t="str">
        <f>IF([1]source_data!G43="","",IF([1]source_data!N43="","",[1]source_data!N43))</f>
        <v>Hardship Grant</v>
      </c>
      <c r="U41" s="10">
        <f>IF([1]source_data!G43="","",[1]tailored_settings!$B$8)</f>
        <v>45622</v>
      </c>
      <c r="V41" s="6" t="str">
        <f>IF([1]source_data!G43="","",[1]tailored_settings!$B$9)</f>
        <v>http://www.longleigh.org/</v>
      </c>
      <c r="W41" s="8">
        <f>IF([1]source_data!G43="","",IF([1]source_data!O43="","",[1]source_data!O43))</f>
        <v>45133</v>
      </c>
      <c r="X41" s="8">
        <f>IF([1]source_data!G43="","",IF([1]source_data!P43="","",[1]source_data!P43))</f>
        <v>45268</v>
      </c>
      <c r="Y41" s="6" t="str">
        <f>IF([1]source_data!G43="","",IF([1]source_data!Q43="","",[1]source_data!Q43))</f>
        <v/>
      </c>
      <c r="Z41" s="11" t="str">
        <f>IF([1]source_data!G43="","",IF([1]source_data!I43="","",[1]tailored_settings!$B$10))</f>
        <v>Primary grant reason</v>
      </c>
      <c r="AA41" s="11" t="str">
        <f>IF([1]source_data!G43="","",IF([1]source_data!I43="","",[1]source_data!I43))</f>
        <v>3  Customer/family moving from homelessness/supported living into independent living</v>
      </c>
      <c r="AB41" s="11" t="str">
        <f>IF([1]source_data!G43="","",IF([1]source_data!J43="","",[1]tailored_settings!$B$11))</f>
        <v/>
      </c>
      <c r="AC41" s="11" t="str">
        <f>IF([1]source_data!G43="","",IF([1]source_data!J43="","",[1]source_data!J43))</f>
        <v/>
      </c>
      <c r="AD41" s="11" t="str">
        <f>IF([1]source_data!G43="","",IF([1]source_data!K43="","",[1]tailored_settings!$B$12))</f>
        <v>Grant purpose</v>
      </c>
      <c r="AE41" s="11" t="str">
        <f>IF([1]source_data!G43="","",IF([1]source_data!K43="","",[1]source_data!K43))</f>
        <v>Appliances</v>
      </c>
      <c r="AF41" s="11" t="str">
        <f>IF([1]source_data!G43="","",IF([1]source_data!L43="","",[1]tailored_settings!$B$13))</f>
        <v>Grant purpose</v>
      </c>
      <c r="AG41" s="11" t="str">
        <f>IF([1]source_data!G43="","",IF([1]source_data!L43="","",[1]source_data!L43))</f>
        <v>Voucher for small household items</v>
      </c>
      <c r="AH41" s="11" t="str">
        <f>IF([1]source_data!G43="","",IF([1]source_data!M43="","",[1]tailored_settings!$B$14))</f>
        <v/>
      </c>
      <c r="AI41" s="11" t="str">
        <f>IF([1]source_data!G43="","",IF([1]source_data!M43="","",[1]source_data!M43))</f>
        <v/>
      </c>
    </row>
    <row r="42" spans="1:35" x14ac:dyDescent="0.2">
      <c r="A42" s="6" t="str">
        <f>IF([1]source_data!G44="","",IF(AND([1]source_data!C44&lt;&gt;"",[1]tailored_settings!$B$15="Publish"),CONCATENATE([1]tailored_settings!$B$2&amp;[1]source_data!C44),IF(AND([1]source_data!C44&lt;&gt;"",[1]tailored_settings!$B$15="Do not publish"),CONCATENATE([1]tailored_settings!$B$2&amp;TEXT(ROW(A42)-1,"0000")&amp;"_"&amp;TEXT(F42,"yyyy-mm")),CONCATENATE([1]tailored_settings!$B$2&amp;TEXT(ROW(A42)-1,"0000")&amp;"_"&amp;TEXT(F42,"yyyy-mm")))))</f>
        <v>360G-Longleigh-E23-00043W</v>
      </c>
      <c r="B42" s="6" t="str">
        <f>IF([1]source_data!G44="","",IF([1]source_data!E44&lt;&gt;"",[1]source_data!E44,CONCATENATE("Grant to "&amp;G42)))</f>
        <v>Grant to Individual Recipient</v>
      </c>
      <c r="C42" s="6" t="str">
        <f>IF([1]source_data!G44="","",IF([1]source_data!F44="","",[1]source_data!F44))</f>
        <v>Providing financial aid after an impactful incident</v>
      </c>
      <c r="D42" s="7">
        <f>IF([1]source_data!G44="","",IF([1]source_data!G44="","",[1]source_data!G44))</f>
        <v>2397.4499999999998</v>
      </c>
      <c r="E42" s="6" t="str">
        <f>IF([1]source_data!G44="","",[1]tailored_settings!$B$3)</f>
        <v>GBP</v>
      </c>
      <c r="F42" s="8">
        <f>IF([1]source_data!G44="","",IF([1]source_data!H44="","",[1]source_data!H44))</f>
        <v>45147</v>
      </c>
      <c r="G42" s="6" t="str">
        <f>IF([1]source_data!G44="","",[1]tailored_settings!$B$5)</f>
        <v>Individual Recipient</v>
      </c>
      <c r="H42" s="6" t="str">
        <f>IF([1]source_data!G44="","",IF(AND([1]source_data!A44&lt;&gt;"",[1]tailored_settings!$B$16="Publish"),CONCATENATE([1]tailored_settings!$B$2&amp;[1]source_data!A44),IF(AND([1]source_data!A44&lt;&gt;"",[1]tailored_settings!$B$16="Do not publish"),CONCATENATE([1]tailored_settings!$B$4&amp;TEXT(ROW(A42)-1,"0000")&amp;"_"&amp;TEXT(F42,"yyyy-mm")),CONCATENATE([1]tailored_settings!$B$4&amp;TEXT(ROW(A42)-1,"0000")&amp;"_"&amp;TEXT(F42,"yyyy-mm")))))</f>
        <v>360G-Longleigh-IND-0041_2023-08</v>
      </c>
      <c r="I42" s="6" t="str">
        <f>IF([1]source_data!G44="","",[1]tailored_settings!$B$7)</f>
        <v>Longleigh Foundation</v>
      </c>
      <c r="J42" s="6" t="str">
        <f>IF([1]source_data!G44="","",[1]tailored_settings!$B$6)</f>
        <v>GB-CHC-1169016</v>
      </c>
      <c r="K42" s="6" t="str">
        <f>IF([1]source_data!G44="","",IF([1]source_data!I44="","",VLOOKUP([1]source_data!I44,[1]codelist_mapping!A:C,3,FALSE)))</f>
        <v>GTIR060</v>
      </c>
      <c r="L42" s="6" t="str">
        <f>IF([1]source_data!G44="","",IF([1]source_data!J44="","",VLOOKUP([1]source_data!J44,[1]codelist_mapping!A:C,3,FALSE)))</f>
        <v>GTIR060</v>
      </c>
      <c r="M42" s="6" t="str">
        <f>IF([1]source_data!G44="","",IF([1]source_data!K44="","",IF([1]source_data!M44&lt;&gt;"",CONCATENATE(VLOOKUP([1]source_data!K44,[1]codelist_mapping!F:H,3,FALSE)&amp;";"&amp;VLOOKUP([1]source_data!L44,[1]codelist_mapping!F:H,3,FALSE)&amp;";"&amp;VLOOKUP([1]source_data!M44,[1]codelist_mapping!F:H,3,FALSE)),IF([1]source_data!L44&lt;&gt;"",CONCATENATE(VLOOKUP([1]source_data!K44,[1]codelist_mapping!F:H,3,FALSE)&amp;";"&amp;VLOOKUP([1]source_data!L44,[1]codelist_mapping!F:H,3,FALSE)),IF([1]source_data!K44&lt;&gt;"",CONCATENATE(VLOOKUP([1]source_data!K44,[1]codelist_mapping!F:H,3,FALSE)))))))</f>
        <v>GTIP020;GTIP070;GTIP060</v>
      </c>
      <c r="N42" s="9" t="str">
        <f>IF([1]source_data!G44="","",IF([1]source_data!D44="","",VLOOKUP([1]source_data!D44,[1]geo_data!A:I,9,FALSE)))</f>
        <v>Newbury Greenham</v>
      </c>
      <c r="O42" s="9" t="str">
        <f>IF([1]source_data!G44="","",IF([1]source_data!D44="","",VLOOKUP([1]source_data!D44,[1]geo_data!A:I,8,FALSE)))</f>
        <v>E05012143</v>
      </c>
      <c r="P42" s="9" t="str">
        <f>IF([1]source_data!G44="","",IF(LEFT(O42,3)="E05","WD",IF(LEFT(O42,3)="S13","WD",IF(LEFT(O42,3)="W05","WD",IF(LEFT(O42,3)="W06","UA",IF(LEFT(O42,3)="S12","CA",IF(LEFT(O42,3)="E06","UA",IF(LEFT(O42,3)="E07","NMD",IF(LEFT(O42,3)="E08","MD",IF(LEFT(O42,3)="E09","LONB"))))))))))</f>
        <v>WD</v>
      </c>
      <c r="Q42" s="9" t="str">
        <f>IF([1]source_data!G44="","",IF([1]source_data!D44="","",VLOOKUP([1]source_data!D44,[1]geo_data!A:I,7,FALSE)))</f>
        <v>West Berkshire</v>
      </c>
      <c r="R42" s="9" t="str">
        <f>IF([1]source_data!G44="","",IF([1]source_data!D44="","",VLOOKUP([1]source_data!D44,[1]geo_data!A:I,6,FALSE)))</f>
        <v>E06000037</v>
      </c>
      <c r="S42" s="9" t="str">
        <f>IF([1]source_data!G44="","",IF(LEFT(R42,3)="E05","WD",IF(LEFT(R42,3)="S13","WD",IF(LEFT(R42,3)="W05","WD",IF(LEFT(R42,3)="W06","UA",IF(LEFT(R42,3)="S12","CA",IF(LEFT(R42,3)="E06","UA",IF(LEFT(R42,3)="E07","NMD",IF(LEFT(R42,3)="E08","MD",IF(LEFT(R42,3)="E09","LONB"))))))))))</f>
        <v>UA</v>
      </c>
      <c r="T42" s="6" t="str">
        <f>IF([1]source_data!G44="","",IF([1]source_data!N44="","",[1]source_data!N44))</f>
        <v>Critical Incident Grant</v>
      </c>
      <c r="U42" s="10">
        <f>IF([1]source_data!G44="","",[1]tailored_settings!$B$8)</f>
        <v>45622</v>
      </c>
      <c r="V42" s="6" t="str">
        <f>IF([1]source_data!G44="","",[1]tailored_settings!$B$9)</f>
        <v>http://www.longleigh.org/</v>
      </c>
      <c r="W42" s="8">
        <f>IF([1]source_data!G44="","",IF([1]source_data!O44="","",[1]source_data!O44))</f>
        <v>45147</v>
      </c>
      <c r="X42" s="8">
        <f>IF([1]source_data!G44="","",IF([1]source_data!P44="","",[1]source_data!P44))</f>
        <v>45269</v>
      </c>
      <c r="Y42" s="6" t="str">
        <f>IF([1]source_data!G44="","",IF([1]source_data!Q44="","",[1]source_data!Q44))</f>
        <v/>
      </c>
      <c r="Z42" s="11" t="str">
        <f>IF([1]source_data!G44="","",IF([1]source_data!I44="","",[1]tailored_settings!$B$10))</f>
        <v>Primary grant reason</v>
      </c>
      <c r="AA42" s="11" t="str">
        <f>IF([1]source_data!G44="","",IF([1]source_data!I44="","",[1]source_data!I44))</f>
        <v>4. Customer/family fleeing from a violent or abusive relationship</v>
      </c>
      <c r="AB42" s="11" t="str">
        <f>IF([1]source_data!G44="","",IF([1]source_data!J44="","",[1]tailored_settings!$B$11))</f>
        <v>Secondary grant reason</v>
      </c>
      <c r="AC42" s="11" t="str">
        <f>IF([1]source_data!G44="","",IF([1]source_data!J44="","",[1]source_data!J44))</f>
        <v>6b. Customer/family under the care of Social Services (Adult or Children’s) - DV</v>
      </c>
      <c r="AD42" s="11" t="str">
        <f>IF([1]source_data!G44="","",IF([1]source_data!K44="","",[1]tailored_settings!$B$12))</f>
        <v>Grant purpose</v>
      </c>
      <c r="AE42" s="11" t="str">
        <f>IF([1]source_data!G44="","",IF([1]source_data!K44="","",[1]source_data!K44))</f>
        <v xml:space="preserve">Furniture </v>
      </c>
      <c r="AF42" s="11" t="str">
        <f>IF([1]source_data!G44="","",IF([1]source_data!L44="","",[1]tailored_settings!$B$13))</f>
        <v>Grant purpose</v>
      </c>
      <c r="AG42" s="11" t="str">
        <f>IF([1]source_data!G44="","",IF([1]source_data!L44="","",[1]source_data!L44))</f>
        <v>Food Vouchers</v>
      </c>
      <c r="AH42" s="11" t="str">
        <f>IF([1]source_data!G44="","",IF([1]source_data!M44="","",[1]tailored_settings!$B$14))</f>
        <v>Grant purpose</v>
      </c>
      <c r="AI42" s="11" t="str">
        <f>IF([1]source_data!G44="","",IF([1]source_data!M44="","",[1]source_data!M44))</f>
        <v>Voucher for small household items</v>
      </c>
    </row>
    <row r="43" spans="1:35" x14ac:dyDescent="0.2">
      <c r="A43" s="6" t="str">
        <f>IF([1]source_data!G45="","",IF(AND([1]source_data!C45&lt;&gt;"",[1]tailored_settings!$B$15="Publish"),CONCATENATE([1]tailored_settings!$B$2&amp;[1]source_data!C45),IF(AND([1]source_data!C45&lt;&gt;"",[1]tailored_settings!$B$15="Do not publish"),CONCATENATE([1]tailored_settings!$B$2&amp;TEXT(ROW(A43)-1,"0000")&amp;"_"&amp;TEXT(F43,"yyyy-mm")),CONCATENATE([1]tailored_settings!$B$2&amp;TEXT(ROW(A43)-1,"0000")&amp;"_"&amp;TEXT(F43,"yyyy-mm")))))</f>
        <v>360G-Longleigh-E23-00044W</v>
      </c>
      <c r="B43" s="6" t="str">
        <f>IF([1]source_data!G45="","",IF([1]source_data!E45&lt;&gt;"",[1]source_data!E45,CONCATENATE("Grant to "&amp;G43)))</f>
        <v>Grant to Individual Recipient</v>
      </c>
      <c r="C43" s="6" t="str">
        <f>IF([1]source_data!G45="","",IF([1]source_data!F45="","",[1]source_data!F45))</f>
        <v>Helping to alleviate financial hardship</v>
      </c>
      <c r="D43" s="7">
        <f>IF([1]source_data!G45="","",IF([1]source_data!G45="","",[1]source_data!G45))</f>
        <v>850.79</v>
      </c>
      <c r="E43" s="6" t="str">
        <f>IF([1]source_data!G45="","",[1]tailored_settings!$B$3)</f>
        <v>GBP</v>
      </c>
      <c r="F43" s="8">
        <f>IF([1]source_data!G45="","",IF([1]source_data!H45="","",[1]source_data!H45))</f>
        <v>45140</v>
      </c>
      <c r="G43" s="6" t="str">
        <f>IF([1]source_data!G45="","",[1]tailored_settings!$B$5)</f>
        <v>Individual Recipient</v>
      </c>
      <c r="H43" s="6" t="str">
        <f>IF([1]source_data!G45="","",IF(AND([1]source_data!A45&lt;&gt;"",[1]tailored_settings!$B$16="Publish"),CONCATENATE([1]tailored_settings!$B$2&amp;[1]source_data!A45),IF(AND([1]source_data!A45&lt;&gt;"",[1]tailored_settings!$B$16="Do not publish"),CONCATENATE([1]tailored_settings!$B$4&amp;TEXT(ROW(A43)-1,"0000")&amp;"_"&amp;TEXT(F43,"yyyy-mm")),CONCATENATE([1]tailored_settings!$B$4&amp;TEXT(ROW(A43)-1,"0000")&amp;"_"&amp;TEXT(F43,"yyyy-mm")))))</f>
        <v>360G-Longleigh-IND-0042_2023-08</v>
      </c>
      <c r="I43" s="6" t="str">
        <f>IF([1]source_data!G45="","",[1]tailored_settings!$B$7)</f>
        <v>Longleigh Foundation</v>
      </c>
      <c r="J43" s="6" t="str">
        <f>IF([1]source_data!G45="","",[1]tailored_settings!$B$6)</f>
        <v>GB-CHC-1169016</v>
      </c>
      <c r="K43" s="6" t="str">
        <f>IF([1]source_data!G45="","",IF([1]source_data!I45="","",VLOOKUP([1]source_data!I45,[1]codelist_mapping!A:C,3,FALSE)))</f>
        <v>GTIR030</v>
      </c>
      <c r="L43" s="6" t="str">
        <f>IF([1]source_data!G45="","",IF([1]source_data!J45="","",VLOOKUP([1]source_data!J45,[1]codelist_mapping!A:C,3,FALSE)))</f>
        <v>GTIR080</v>
      </c>
      <c r="M43" s="6" t="str">
        <f>IF([1]source_data!G45="","",IF([1]source_data!K45="","",IF([1]source_data!M45&lt;&gt;"",CONCATENATE(VLOOKUP([1]source_data!K45,[1]codelist_mapping!F:H,3,FALSE)&amp;";"&amp;VLOOKUP([1]source_data!L45,[1]codelist_mapping!F:H,3,FALSE)&amp;";"&amp;VLOOKUP([1]source_data!M45,[1]codelist_mapping!F:H,3,FALSE)),IF([1]source_data!L45&lt;&gt;"",CONCATENATE(VLOOKUP([1]source_data!K45,[1]codelist_mapping!F:H,3,FALSE)&amp;";"&amp;VLOOKUP([1]source_data!L45,[1]codelist_mapping!F:H,3,FALSE)),IF([1]source_data!K45&lt;&gt;"",CONCATENATE(VLOOKUP([1]source_data!K45,[1]codelist_mapping!F:H,3,FALSE)))))))</f>
        <v>GTIP020;GTIP060</v>
      </c>
      <c r="N43" s="9" t="str">
        <f>IF([1]source_data!G45="","",IF([1]source_data!D45="","",VLOOKUP([1]source_data!D45,[1]geo_data!A:I,9,FALSE)))</f>
        <v>Totton North</v>
      </c>
      <c r="O43" s="9" t="str">
        <f>IF([1]source_data!G45="","",IF([1]source_data!D45="","",VLOOKUP([1]source_data!D45,[1]geo_data!A:I,8,FALSE)))</f>
        <v>E05014794</v>
      </c>
      <c r="P43" s="9" t="str">
        <f>IF([1]source_data!G45="","",IF(LEFT(O43,3)="E05","WD",IF(LEFT(O43,3)="S13","WD",IF(LEFT(O43,3)="W05","WD",IF(LEFT(O43,3)="W06","UA",IF(LEFT(O43,3)="S12","CA",IF(LEFT(O43,3)="E06","UA",IF(LEFT(O43,3)="E07","NMD",IF(LEFT(O43,3)="E08","MD",IF(LEFT(O43,3)="E09","LONB"))))))))))</f>
        <v>WD</v>
      </c>
      <c r="Q43" s="9" t="str">
        <f>IF([1]source_data!G45="","",IF([1]source_data!D45="","",VLOOKUP([1]source_data!D45,[1]geo_data!A:I,7,FALSE)))</f>
        <v>New Forest</v>
      </c>
      <c r="R43" s="9" t="str">
        <f>IF([1]source_data!G45="","",IF([1]source_data!D45="","",VLOOKUP([1]source_data!D45,[1]geo_data!A:I,6,FALSE)))</f>
        <v>E07000091</v>
      </c>
      <c r="S43" s="9" t="str">
        <f>IF([1]source_data!G45="","",IF(LEFT(R43,3)="E05","WD",IF(LEFT(R43,3)="S13","WD",IF(LEFT(R43,3)="W05","WD",IF(LEFT(R43,3)="W06","UA",IF(LEFT(R43,3)="S12","CA",IF(LEFT(R43,3)="E06","UA",IF(LEFT(R43,3)="E07","NMD",IF(LEFT(R43,3)="E08","MD",IF(LEFT(R43,3)="E09","LONB"))))))))))</f>
        <v>NMD</v>
      </c>
      <c r="T43" s="6" t="str">
        <f>IF([1]source_data!G45="","",IF([1]source_data!N45="","",[1]source_data!N45))</f>
        <v>Hardship Grant</v>
      </c>
      <c r="U43" s="10">
        <f>IF([1]source_data!G45="","",[1]tailored_settings!$B$8)</f>
        <v>45622</v>
      </c>
      <c r="V43" s="6" t="str">
        <f>IF([1]source_data!G45="","",[1]tailored_settings!$B$9)</f>
        <v>http://www.longleigh.org/</v>
      </c>
      <c r="W43" s="8">
        <f>IF([1]source_data!G45="","",IF([1]source_data!O45="","",[1]source_data!O45))</f>
        <v>45140</v>
      </c>
      <c r="X43" s="8">
        <f>IF([1]source_data!G45="","",IF([1]source_data!P45="","",[1]source_data!P45))</f>
        <v>45273</v>
      </c>
      <c r="Y43" s="6" t="str">
        <f>IF([1]source_data!G45="","",IF([1]source_data!Q45="","",[1]source_data!Q45))</f>
        <v/>
      </c>
      <c r="Z43" s="11" t="str">
        <f>IF([1]source_data!G45="","",IF([1]source_data!I45="","",[1]tailored_settings!$B$10))</f>
        <v>Primary grant reason</v>
      </c>
      <c r="AA43" s="11" t="str">
        <f>IF([1]source_data!G45="","",IF([1]source_data!I45="","",[1]source_data!I45))</f>
        <v>1. Customer (or family member residing with them) with a diagnosed condition or disability (physical and/or sensory and/or behavioural)</v>
      </c>
      <c r="AB43" s="11" t="str">
        <f>IF([1]source_data!G45="","",IF([1]source_data!J45="","",[1]tailored_settings!$B$11))</f>
        <v>Secondary grant reason</v>
      </c>
      <c r="AC43" s="11" t="str">
        <f>IF([1]source_data!G45="","",IF([1]source_data!J45="","",[1]source_data!J45))</f>
        <v>3  Customer/family moving from homelessness/supported living into independent living</v>
      </c>
      <c r="AD43" s="11" t="str">
        <f>IF([1]source_data!G45="","",IF([1]source_data!K45="","",[1]tailored_settings!$B$12))</f>
        <v>Grant purpose</v>
      </c>
      <c r="AE43" s="11" t="str">
        <f>IF([1]source_data!G45="","",IF([1]source_data!K45="","",[1]source_data!K45))</f>
        <v>Appliances</v>
      </c>
      <c r="AF43" s="11" t="str">
        <f>IF([1]source_data!G45="","",IF([1]source_data!L45="","",[1]tailored_settings!$B$13))</f>
        <v>Grant purpose</v>
      </c>
      <c r="AG43" s="11" t="str">
        <f>IF([1]source_data!G45="","",IF([1]source_data!L45="","",[1]source_data!L45))</f>
        <v>Voucher for small household items</v>
      </c>
      <c r="AH43" s="11" t="str">
        <f>IF([1]source_data!G45="","",IF([1]source_data!M45="","",[1]tailored_settings!$B$14))</f>
        <v/>
      </c>
      <c r="AI43" s="11" t="str">
        <f>IF([1]source_data!G45="","",IF([1]source_data!M45="","",[1]source_data!M45))</f>
        <v/>
      </c>
    </row>
    <row r="44" spans="1:35" x14ac:dyDescent="0.2">
      <c r="A44" s="6" t="str">
        <f>IF([1]source_data!G46="","",IF(AND([1]source_data!C46&lt;&gt;"",[1]tailored_settings!$B$15="Publish"),CONCATENATE([1]tailored_settings!$B$2&amp;[1]source_data!C46),IF(AND([1]source_data!C46&lt;&gt;"",[1]tailored_settings!$B$15="Do not publish"),CONCATENATE([1]tailored_settings!$B$2&amp;TEXT(ROW(A44)-1,"0000")&amp;"_"&amp;TEXT(F44,"yyyy-mm")),CONCATENATE([1]tailored_settings!$B$2&amp;TEXT(ROW(A44)-1,"0000")&amp;"_"&amp;TEXT(F44,"yyyy-mm")))))</f>
        <v>360G-Longleigh-E23-00045W</v>
      </c>
      <c r="B44" s="6" t="str">
        <f>IF([1]source_data!G46="","",IF([1]source_data!E46&lt;&gt;"",[1]source_data!E46,CONCATENATE("Grant to "&amp;G44)))</f>
        <v>Grant to Individual Recipient</v>
      </c>
      <c r="C44" s="6" t="str">
        <f>IF([1]source_data!G46="","",IF([1]source_data!F46="","",[1]source_data!F46))</f>
        <v>Helping to alleviate financial hardship</v>
      </c>
      <c r="D44" s="7">
        <f>IF([1]source_data!G46="","",IF([1]source_data!G46="","",[1]source_data!G46))</f>
        <v>720</v>
      </c>
      <c r="E44" s="6" t="str">
        <f>IF([1]source_data!G46="","",[1]tailored_settings!$B$3)</f>
        <v>GBP</v>
      </c>
      <c r="F44" s="8">
        <f>IF([1]source_data!G46="","",IF([1]source_data!H46="","",[1]source_data!H46))</f>
        <v>45135</v>
      </c>
      <c r="G44" s="6" t="str">
        <f>IF([1]source_data!G46="","",[1]tailored_settings!$B$5)</f>
        <v>Individual Recipient</v>
      </c>
      <c r="H44" s="6" t="str">
        <f>IF([1]source_data!G46="","",IF(AND([1]source_data!A46&lt;&gt;"",[1]tailored_settings!$B$16="Publish"),CONCATENATE([1]tailored_settings!$B$2&amp;[1]source_data!A46),IF(AND([1]source_data!A46&lt;&gt;"",[1]tailored_settings!$B$16="Do not publish"),CONCATENATE([1]tailored_settings!$B$4&amp;TEXT(ROW(A44)-1,"0000")&amp;"_"&amp;TEXT(F44,"yyyy-mm")),CONCATENATE([1]tailored_settings!$B$4&amp;TEXT(ROW(A44)-1,"0000")&amp;"_"&amp;TEXT(F44,"yyyy-mm")))))</f>
        <v>360G-Longleigh-IND-0043_2023-07</v>
      </c>
      <c r="I44" s="6" t="str">
        <f>IF([1]source_data!G46="","",[1]tailored_settings!$B$7)</f>
        <v>Longleigh Foundation</v>
      </c>
      <c r="J44" s="6" t="str">
        <f>IF([1]source_data!G46="","",[1]tailored_settings!$B$6)</f>
        <v>GB-CHC-1169016</v>
      </c>
      <c r="K44" s="6" t="str">
        <f>IF([1]source_data!G46="","",IF([1]source_data!I46="","",VLOOKUP([1]source_data!I46,[1]codelist_mapping!A:C,3,FALSE)))</f>
        <v>GTIR030</v>
      </c>
      <c r="L44" s="6" t="str">
        <f>IF([1]source_data!G46="","",IF([1]source_data!J46="","",VLOOKUP([1]source_data!J46,[1]codelist_mapping!A:C,3,FALSE)))</f>
        <v>GTIR040</v>
      </c>
      <c r="M44" s="6" t="str">
        <f>IF([1]source_data!G46="","",IF([1]source_data!K46="","",IF([1]source_data!M46&lt;&gt;"",CONCATENATE(VLOOKUP([1]source_data!K46,[1]codelist_mapping!F:H,3,FALSE)&amp;";"&amp;VLOOKUP([1]source_data!L46,[1]codelist_mapping!F:H,3,FALSE)&amp;";"&amp;VLOOKUP([1]source_data!M46,[1]codelist_mapping!F:H,3,FALSE)),IF([1]source_data!L46&lt;&gt;"",CONCATENATE(VLOOKUP([1]source_data!K46,[1]codelist_mapping!F:H,3,FALSE)&amp;";"&amp;VLOOKUP([1]source_data!L46,[1]codelist_mapping!F:H,3,FALSE)),IF([1]source_data!K46&lt;&gt;"",CONCATENATE(VLOOKUP([1]source_data!K46,[1]codelist_mapping!F:H,3,FALSE)))))))</f>
        <v>GTIP070</v>
      </c>
      <c r="N44" s="9" t="str">
        <f>IF([1]source_data!G46="","",IF([1]source_data!D46="","",VLOOKUP([1]source_data!D46,[1]geo_data!A:I,9,FALSE)))</f>
        <v>Church</v>
      </c>
      <c r="O44" s="9" t="str">
        <f>IF([1]source_data!G46="","",IF([1]source_data!D46="","",VLOOKUP([1]source_data!D46,[1]geo_data!A:I,8,FALSE)))</f>
        <v>E05013868</v>
      </c>
      <c r="P44" s="9" t="str">
        <f>IF([1]source_data!G46="","",IF(LEFT(O44,3)="E05","WD",IF(LEFT(O44,3)="S13","WD",IF(LEFT(O44,3)="W05","WD",IF(LEFT(O44,3)="W06","UA",IF(LEFT(O44,3)="S12","CA",IF(LEFT(O44,3)="E06","UA",IF(LEFT(O44,3)="E07","NMD",IF(LEFT(O44,3)="E08","MD",IF(LEFT(O44,3)="E09","LONB"))))))))))</f>
        <v>WD</v>
      </c>
      <c r="Q44" s="9" t="str">
        <f>IF([1]source_data!G46="","",IF([1]source_data!D46="","",VLOOKUP([1]source_data!D46,[1]geo_data!A:I,7,FALSE)))</f>
        <v>Reading</v>
      </c>
      <c r="R44" s="9" t="str">
        <f>IF([1]source_data!G46="","",IF([1]source_data!D46="","",VLOOKUP([1]source_data!D46,[1]geo_data!A:I,6,FALSE)))</f>
        <v>E06000038</v>
      </c>
      <c r="S44" s="9" t="str">
        <f>IF([1]source_data!G46="","",IF(LEFT(R44,3)="E05","WD",IF(LEFT(R44,3)="S13","WD",IF(LEFT(R44,3)="W05","WD",IF(LEFT(R44,3)="W06","UA",IF(LEFT(R44,3)="S12","CA",IF(LEFT(R44,3)="E06","UA",IF(LEFT(R44,3)="E07","NMD",IF(LEFT(R44,3)="E08","MD",IF(LEFT(R44,3)="E09","LONB"))))))))))</f>
        <v>UA</v>
      </c>
      <c r="T44" s="6" t="str">
        <f>IF([1]source_data!G46="","",IF([1]source_data!N46="","",[1]source_data!N46))</f>
        <v>Hardship Grant</v>
      </c>
      <c r="U44" s="10">
        <f>IF([1]source_data!G46="","",[1]tailored_settings!$B$8)</f>
        <v>45622</v>
      </c>
      <c r="V44" s="6" t="str">
        <f>IF([1]source_data!G46="","",[1]tailored_settings!$B$9)</f>
        <v>http://www.longleigh.org/</v>
      </c>
      <c r="W44" s="8">
        <f>IF([1]source_data!G46="","",IF([1]source_data!O46="","",[1]source_data!O46))</f>
        <v>45135</v>
      </c>
      <c r="X44" s="8">
        <f>IF([1]source_data!G46="","",IF([1]source_data!P46="","",[1]source_data!P46))</f>
        <v>45313</v>
      </c>
      <c r="Y44" s="6" t="str">
        <f>IF([1]source_data!G46="","",IF([1]source_data!Q46="","",[1]source_data!Q46))</f>
        <v/>
      </c>
      <c r="Z44" s="11" t="str">
        <f>IF([1]source_data!G46="","",IF([1]source_data!I46="","",[1]tailored_settings!$B$10))</f>
        <v>Primary grant reason</v>
      </c>
      <c r="AA44" s="11" t="str">
        <f>IF([1]source_data!G46="","",IF([1]source_data!I46="","",[1]source_data!I46))</f>
        <v>1. Customer (or family member residing with them) with a diagnosed condition or disability (physical and/or sensory and/or behavioural)</v>
      </c>
      <c r="AB44" s="11" t="str">
        <f>IF([1]source_data!G46="","",IF([1]source_data!J46="","",[1]tailored_settings!$B$11))</f>
        <v>Secondary grant reason</v>
      </c>
      <c r="AC44" s="11" t="str">
        <f>IF([1]source_data!G46="","",IF([1]source_data!J46="","",[1]source_data!J46))</f>
        <v>2. Customer receiving medication and/or therapy for a mental health condition or substance addiction</v>
      </c>
      <c r="AD44" s="11" t="str">
        <f>IF([1]source_data!G46="","",IF([1]source_data!K46="","",[1]tailored_settings!$B$12))</f>
        <v>Grant purpose</v>
      </c>
      <c r="AE44" s="11" t="str">
        <f>IF([1]source_data!G46="","",IF([1]source_data!K46="","",[1]source_data!K46))</f>
        <v>Food Vouchers</v>
      </c>
      <c r="AF44" s="11" t="str">
        <f>IF([1]source_data!G46="","",IF([1]source_data!L46="","",[1]tailored_settings!$B$13))</f>
        <v/>
      </c>
      <c r="AG44" s="11" t="str">
        <f>IF([1]source_data!G46="","",IF([1]source_data!L46="","",[1]source_data!L46))</f>
        <v/>
      </c>
      <c r="AH44" s="11" t="str">
        <f>IF([1]source_data!G46="","",IF([1]source_data!M46="","",[1]tailored_settings!$B$14))</f>
        <v/>
      </c>
      <c r="AI44" s="11" t="str">
        <f>IF([1]source_data!G46="","",IF([1]source_data!M46="","",[1]source_data!M46))</f>
        <v/>
      </c>
    </row>
    <row r="45" spans="1:35" x14ac:dyDescent="0.2">
      <c r="A45" s="6" t="str">
        <f>IF([1]source_data!G47="","",IF(AND([1]source_data!C47&lt;&gt;"",[1]tailored_settings!$B$15="Publish"),CONCATENATE([1]tailored_settings!$B$2&amp;[1]source_data!C47),IF(AND([1]source_data!C47&lt;&gt;"",[1]tailored_settings!$B$15="Do not publish"),CONCATENATE([1]tailored_settings!$B$2&amp;TEXT(ROW(A45)-1,"0000")&amp;"_"&amp;TEXT(F45,"yyyy-mm")),CONCATENATE([1]tailored_settings!$B$2&amp;TEXT(ROW(A45)-1,"0000")&amp;"_"&amp;TEXT(F45,"yyyy-mm")))))</f>
        <v>360G-Longleigh-E23-00046W</v>
      </c>
      <c r="B45" s="6" t="str">
        <f>IF([1]source_data!G47="","",IF([1]source_data!E47&lt;&gt;"",[1]source_data!E47,CONCATENATE("Grant to "&amp;G45)))</f>
        <v>Grant to Individual Recipient</v>
      </c>
      <c r="C45" s="6" t="str">
        <f>IF([1]source_data!G47="","",IF([1]source_data!F47="","",[1]source_data!F47))</f>
        <v>Helping to alleviate financial hardship</v>
      </c>
      <c r="D45" s="7">
        <f>IF([1]source_data!G47="","",IF([1]source_data!G47="","",[1]source_data!G47))</f>
        <v>727</v>
      </c>
      <c r="E45" s="6" t="str">
        <f>IF([1]source_data!G47="","",[1]tailored_settings!$B$3)</f>
        <v>GBP</v>
      </c>
      <c r="F45" s="8">
        <f>IF([1]source_data!G47="","",IF([1]source_data!H47="","",[1]source_data!H47))</f>
        <v>45145</v>
      </c>
      <c r="G45" s="6" t="str">
        <f>IF([1]source_data!G47="","",[1]tailored_settings!$B$5)</f>
        <v>Individual Recipient</v>
      </c>
      <c r="H45" s="6" t="str">
        <f>IF([1]source_data!G47="","",IF(AND([1]source_data!A47&lt;&gt;"",[1]tailored_settings!$B$16="Publish"),CONCATENATE([1]tailored_settings!$B$2&amp;[1]source_data!A47),IF(AND([1]source_data!A47&lt;&gt;"",[1]tailored_settings!$B$16="Do not publish"),CONCATENATE([1]tailored_settings!$B$4&amp;TEXT(ROW(A45)-1,"0000")&amp;"_"&amp;TEXT(F45,"yyyy-mm")),CONCATENATE([1]tailored_settings!$B$4&amp;TEXT(ROW(A45)-1,"0000")&amp;"_"&amp;TEXT(F45,"yyyy-mm")))))</f>
        <v>360G-Longleigh-IND-0044_2023-08</v>
      </c>
      <c r="I45" s="6" t="str">
        <f>IF([1]source_data!G47="","",[1]tailored_settings!$B$7)</f>
        <v>Longleigh Foundation</v>
      </c>
      <c r="J45" s="6" t="str">
        <f>IF([1]source_data!G47="","",[1]tailored_settings!$B$6)</f>
        <v>GB-CHC-1169016</v>
      </c>
      <c r="K45" s="6" t="str">
        <f>IF([1]source_data!G47="","",IF([1]source_data!I47="","",VLOOKUP([1]source_data!I47,[1]codelist_mapping!A:C,3,FALSE)))</f>
        <v>GTIR040</v>
      </c>
      <c r="L45" s="6" t="str">
        <f>IF([1]source_data!G47="","",IF([1]source_data!J47="","",VLOOKUP([1]source_data!J47,[1]codelist_mapping!A:C,3,FALSE)))</f>
        <v/>
      </c>
      <c r="M45" s="6" t="str">
        <f>IF([1]source_data!G47="","",IF([1]source_data!K47="","",IF([1]source_data!M47&lt;&gt;"",CONCATENATE(VLOOKUP([1]source_data!K47,[1]codelist_mapping!F:H,3,FALSE)&amp;";"&amp;VLOOKUP([1]source_data!L47,[1]codelist_mapping!F:H,3,FALSE)&amp;";"&amp;VLOOKUP([1]source_data!M47,[1]codelist_mapping!F:H,3,FALSE)),IF([1]source_data!L47&lt;&gt;"",CONCATENATE(VLOOKUP([1]source_data!K47,[1]codelist_mapping!F:H,3,FALSE)&amp;";"&amp;VLOOKUP([1]source_data!L47,[1]codelist_mapping!F:H,3,FALSE)),IF([1]source_data!K47&lt;&gt;"",CONCATENATE(VLOOKUP([1]source_data!K47,[1]codelist_mapping!F:H,3,FALSE)))))))</f>
        <v>GTIP020</v>
      </c>
      <c r="N45" s="9" t="str">
        <f>IF([1]source_data!G47="","",IF([1]source_data!D47="","",VLOOKUP([1]source_data!D47,[1]geo_data!A:I,9,FALSE)))</f>
        <v>Kington</v>
      </c>
      <c r="O45" s="9" t="str">
        <f>IF([1]source_data!G47="","",IF([1]source_data!D47="","",VLOOKUP([1]source_data!D47,[1]geo_data!A:I,8,FALSE)))</f>
        <v>E05009464</v>
      </c>
      <c r="P45" s="9" t="str">
        <f>IF([1]source_data!G47="","",IF(LEFT(O45,3)="E05","WD",IF(LEFT(O45,3)="S13","WD",IF(LEFT(O45,3)="W05","WD",IF(LEFT(O45,3)="W06","UA",IF(LEFT(O45,3)="S12","CA",IF(LEFT(O45,3)="E06","UA",IF(LEFT(O45,3)="E07","NMD",IF(LEFT(O45,3)="E08","MD",IF(LEFT(O45,3)="E09","LONB"))))))))))</f>
        <v>WD</v>
      </c>
      <c r="Q45" s="9" t="str">
        <f>IF([1]source_data!G47="","",IF([1]source_data!D47="","",VLOOKUP([1]source_data!D47,[1]geo_data!A:I,7,FALSE)))</f>
        <v>Herefordshire, County of</v>
      </c>
      <c r="R45" s="9" t="str">
        <f>IF([1]source_data!G47="","",IF([1]source_data!D47="","",VLOOKUP([1]source_data!D47,[1]geo_data!A:I,6,FALSE)))</f>
        <v>E06000019</v>
      </c>
      <c r="S45" s="9" t="str">
        <f>IF([1]source_data!G47="","",IF(LEFT(R45,3)="E05","WD",IF(LEFT(R45,3)="S13","WD",IF(LEFT(R45,3)="W05","WD",IF(LEFT(R45,3)="W06","UA",IF(LEFT(R45,3)="S12","CA",IF(LEFT(R45,3)="E06","UA",IF(LEFT(R45,3)="E07","NMD",IF(LEFT(R45,3)="E08","MD",IF(LEFT(R45,3)="E09","LONB"))))))))))</f>
        <v>UA</v>
      </c>
      <c r="T45" s="6" t="str">
        <f>IF([1]source_data!G47="","",IF([1]source_data!N47="","",[1]source_data!N47))</f>
        <v>Hardship Grant</v>
      </c>
      <c r="U45" s="10">
        <f>IF([1]source_data!G47="","",[1]tailored_settings!$B$8)</f>
        <v>45622</v>
      </c>
      <c r="V45" s="6" t="str">
        <f>IF([1]source_data!G47="","",[1]tailored_settings!$B$9)</f>
        <v>http://www.longleigh.org/</v>
      </c>
      <c r="W45" s="8">
        <f>IF([1]source_data!G47="","",IF([1]source_data!O47="","",[1]source_data!O47))</f>
        <v>45145</v>
      </c>
      <c r="X45" s="8">
        <f>IF([1]source_data!G47="","",IF([1]source_data!P47="","",[1]source_data!P47))</f>
        <v>45268</v>
      </c>
      <c r="Y45" s="6" t="str">
        <f>IF([1]source_data!G47="","",IF([1]source_data!Q47="","",[1]source_data!Q47))</f>
        <v/>
      </c>
      <c r="Z45" s="11" t="str">
        <f>IF([1]source_data!G47="","",IF([1]source_data!I47="","",[1]tailored_settings!$B$10))</f>
        <v>Primary grant reason</v>
      </c>
      <c r="AA45" s="11" t="str">
        <f>IF([1]source_data!G47="","",IF([1]source_data!I47="","",[1]source_data!I47))</f>
        <v>2. Customer receiving medication and/or therapy for a mental health condition or substance addiction</v>
      </c>
      <c r="AB45" s="11" t="str">
        <f>IF([1]source_data!G47="","",IF([1]source_data!J47="","",[1]tailored_settings!$B$11))</f>
        <v/>
      </c>
      <c r="AC45" s="11" t="str">
        <f>IF([1]source_data!G47="","",IF([1]source_data!J47="","",[1]source_data!J47))</f>
        <v/>
      </c>
      <c r="AD45" s="11" t="str">
        <f>IF([1]source_data!G47="","",IF([1]source_data!K47="","",[1]tailored_settings!$B$12))</f>
        <v>Grant purpose</v>
      </c>
      <c r="AE45" s="11" t="str">
        <f>IF([1]source_data!G47="","",IF([1]source_data!K47="","",[1]source_data!K47))</f>
        <v>Appliances</v>
      </c>
      <c r="AF45" s="11" t="str">
        <f>IF([1]source_data!G47="","",IF([1]source_data!L47="","",[1]tailored_settings!$B$13))</f>
        <v/>
      </c>
      <c r="AG45" s="11" t="str">
        <f>IF([1]source_data!G47="","",IF([1]source_data!L47="","",[1]source_data!L47))</f>
        <v/>
      </c>
      <c r="AH45" s="11" t="str">
        <f>IF([1]source_data!G47="","",IF([1]source_data!M47="","",[1]tailored_settings!$B$14))</f>
        <v/>
      </c>
      <c r="AI45" s="11" t="str">
        <f>IF([1]source_data!G47="","",IF([1]source_data!M47="","",[1]source_data!M47))</f>
        <v/>
      </c>
    </row>
    <row r="46" spans="1:35" x14ac:dyDescent="0.2">
      <c r="A46" s="6" t="str">
        <f>IF([1]source_data!G48="","",IF(AND([1]source_data!C48&lt;&gt;"",[1]tailored_settings!$B$15="Publish"),CONCATENATE([1]tailored_settings!$B$2&amp;[1]source_data!C48),IF(AND([1]source_data!C48&lt;&gt;"",[1]tailored_settings!$B$15="Do not publish"),CONCATENATE([1]tailored_settings!$B$2&amp;TEXT(ROW(A46)-1,"0000")&amp;"_"&amp;TEXT(F46,"yyyy-mm")),CONCATENATE([1]tailored_settings!$B$2&amp;TEXT(ROW(A46)-1,"0000")&amp;"_"&amp;TEXT(F46,"yyyy-mm")))))</f>
        <v>360G-Longleigh-E23-00048W</v>
      </c>
      <c r="B46" s="6" t="str">
        <f>IF([1]source_data!G48="","",IF([1]source_data!E48&lt;&gt;"",[1]source_data!E48,CONCATENATE("Grant to "&amp;G46)))</f>
        <v>Grant to Individual Recipient</v>
      </c>
      <c r="C46" s="6" t="str">
        <f>IF([1]source_data!G48="","",IF([1]source_data!F48="","",[1]source_data!F48))</f>
        <v>Helping to alleviate financial hardship</v>
      </c>
      <c r="D46" s="7">
        <f>IF([1]source_data!G48="","",IF([1]source_data!G48="","",[1]source_data!G48))</f>
        <v>484.12</v>
      </c>
      <c r="E46" s="6" t="str">
        <f>IF([1]source_data!G48="","",[1]tailored_settings!$B$3)</f>
        <v>GBP</v>
      </c>
      <c r="F46" s="8">
        <f>IF([1]source_data!G48="","",IF([1]source_data!H48="","",[1]source_data!H48))</f>
        <v>45138</v>
      </c>
      <c r="G46" s="6" t="str">
        <f>IF([1]source_data!G48="","",[1]tailored_settings!$B$5)</f>
        <v>Individual Recipient</v>
      </c>
      <c r="H46" s="6" t="str">
        <f>IF([1]source_data!G48="","",IF(AND([1]source_data!A48&lt;&gt;"",[1]tailored_settings!$B$16="Publish"),CONCATENATE([1]tailored_settings!$B$2&amp;[1]source_data!A48),IF(AND([1]source_data!A48&lt;&gt;"",[1]tailored_settings!$B$16="Do not publish"),CONCATENATE([1]tailored_settings!$B$4&amp;TEXT(ROW(A46)-1,"0000")&amp;"_"&amp;TEXT(F46,"yyyy-mm")),CONCATENATE([1]tailored_settings!$B$4&amp;TEXT(ROW(A46)-1,"0000")&amp;"_"&amp;TEXT(F46,"yyyy-mm")))))</f>
        <v>360G-Longleigh-IND-0045_2023-07</v>
      </c>
      <c r="I46" s="6" t="str">
        <f>IF([1]source_data!G48="","",[1]tailored_settings!$B$7)</f>
        <v>Longleigh Foundation</v>
      </c>
      <c r="J46" s="6" t="str">
        <f>IF([1]source_data!G48="","",[1]tailored_settings!$B$6)</f>
        <v>GB-CHC-1169016</v>
      </c>
      <c r="K46" s="6" t="str">
        <f>IF([1]source_data!G48="","",IF([1]source_data!I48="","",VLOOKUP([1]source_data!I48,[1]codelist_mapping!A:C,3,FALSE)))</f>
        <v>GTIR080</v>
      </c>
      <c r="L46" s="6" t="str">
        <f>IF([1]source_data!G48="","",IF([1]source_data!J48="","",VLOOKUP([1]source_data!J48,[1]codelist_mapping!A:C,3,FALSE)))</f>
        <v/>
      </c>
      <c r="M46" s="6" t="str">
        <f>IF([1]source_data!G48="","",IF([1]source_data!K48="","",IF([1]source_data!M48&lt;&gt;"",CONCATENATE(VLOOKUP([1]source_data!K48,[1]codelist_mapping!F:H,3,FALSE)&amp;";"&amp;VLOOKUP([1]source_data!L48,[1]codelist_mapping!F:H,3,FALSE)&amp;";"&amp;VLOOKUP([1]source_data!M48,[1]codelist_mapping!F:H,3,FALSE)),IF([1]source_data!L48&lt;&gt;"",CONCATENATE(VLOOKUP([1]source_data!K48,[1]codelist_mapping!F:H,3,FALSE)&amp;";"&amp;VLOOKUP([1]source_data!L48,[1]codelist_mapping!F:H,3,FALSE)),IF([1]source_data!K48&lt;&gt;"",CONCATENATE(VLOOKUP([1]source_data!K48,[1]codelist_mapping!F:H,3,FALSE)))))))</f>
        <v>GTIP020</v>
      </c>
      <c r="N46" s="9" t="str">
        <f>IF([1]source_data!G48="","",IF([1]source_data!D48="","",VLOOKUP([1]source_data!D48,[1]geo_data!A:I,9,FALSE)))</f>
        <v>Charles Dickens</v>
      </c>
      <c r="O46" s="9" t="str">
        <f>IF([1]source_data!G48="","",IF([1]source_data!D48="","",VLOOKUP([1]source_data!D48,[1]geo_data!A:I,8,FALSE)))</f>
        <v>E05002443</v>
      </c>
      <c r="P46" s="9" t="str">
        <f>IF([1]source_data!G48="","",IF(LEFT(O46,3)="E05","WD",IF(LEFT(O46,3)="S13","WD",IF(LEFT(O46,3)="W05","WD",IF(LEFT(O46,3)="W06","UA",IF(LEFT(O46,3)="S12","CA",IF(LEFT(O46,3)="E06","UA",IF(LEFT(O46,3)="E07","NMD",IF(LEFT(O46,3)="E08","MD",IF(LEFT(O46,3)="E09","LONB"))))))))))</f>
        <v>WD</v>
      </c>
      <c r="Q46" s="9" t="str">
        <f>IF([1]source_data!G48="","",IF([1]source_data!D48="","",VLOOKUP([1]source_data!D48,[1]geo_data!A:I,7,FALSE)))</f>
        <v>Portsmouth</v>
      </c>
      <c r="R46" s="9" t="str">
        <f>IF([1]source_data!G48="","",IF([1]source_data!D48="","",VLOOKUP([1]source_data!D48,[1]geo_data!A:I,6,FALSE)))</f>
        <v>E06000044</v>
      </c>
      <c r="S46" s="9" t="str">
        <f>IF([1]source_data!G48="","",IF(LEFT(R46,3)="E05","WD",IF(LEFT(R46,3)="S13","WD",IF(LEFT(R46,3)="W05","WD",IF(LEFT(R46,3)="W06","UA",IF(LEFT(R46,3)="S12","CA",IF(LEFT(R46,3)="E06","UA",IF(LEFT(R46,3)="E07","NMD",IF(LEFT(R46,3)="E08","MD",IF(LEFT(R46,3)="E09","LONB"))))))))))</f>
        <v>UA</v>
      </c>
      <c r="T46" s="6" t="str">
        <f>IF([1]source_data!G48="","",IF([1]source_data!N48="","",[1]source_data!N48))</f>
        <v>Hardship Grant</v>
      </c>
      <c r="U46" s="10">
        <f>IF([1]source_data!G48="","",[1]tailored_settings!$B$8)</f>
        <v>45622</v>
      </c>
      <c r="V46" s="6" t="str">
        <f>IF([1]source_data!G48="","",[1]tailored_settings!$B$9)</f>
        <v>http://www.longleigh.org/</v>
      </c>
      <c r="W46" s="8">
        <f>IF([1]source_data!G48="","",IF([1]source_data!O48="","",[1]source_data!O48))</f>
        <v>45138</v>
      </c>
      <c r="X46" s="8">
        <f>IF([1]source_data!G48="","",IF([1]source_data!P48="","",[1]source_data!P48))</f>
        <v>45145</v>
      </c>
      <c r="Y46" s="6" t="str">
        <f>IF([1]source_data!G48="","",IF([1]source_data!Q48="","",[1]source_data!Q48))</f>
        <v/>
      </c>
      <c r="Z46" s="11" t="str">
        <f>IF([1]source_data!G48="","",IF([1]source_data!I48="","",[1]tailored_settings!$B$10))</f>
        <v>Primary grant reason</v>
      </c>
      <c r="AA46" s="11" t="str">
        <f>IF([1]source_data!G48="","",IF([1]source_data!I48="","",[1]source_data!I48))</f>
        <v>3  Customer/family moving from homelessness/supported living into independent living</v>
      </c>
      <c r="AB46" s="11" t="str">
        <f>IF([1]source_data!G48="","",IF([1]source_data!J48="","",[1]tailored_settings!$B$11))</f>
        <v/>
      </c>
      <c r="AC46" s="11" t="str">
        <f>IF([1]source_data!G48="","",IF([1]source_data!J48="","",[1]source_data!J48))</f>
        <v/>
      </c>
      <c r="AD46" s="11" t="str">
        <f>IF([1]source_data!G48="","",IF([1]source_data!K48="","",[1]tailored_settings!$B$12))</f>
        <v>Grant purpose</v>
      </c>
      <c r="AE46" s="11" t="str">
        <f>IF([1]source_data!G48="","",IF([1]source_data!K48="","",[1]source_data!K48))</f>
        <v xml:space="preserve">Furniture </v>
      </c>
      <c r="AF46" s="11" t="str">
        <f>IF([1]source_data!G48="","",IF([1]source_data!L48="","",[1]tailored_settings!$B$13))</f>
        <v/>
      </c>
      <c r="AG46" s="11" t="str">
        <f>IF([1]source_data!G48="","",IF([1]source_data!L48="","",[1]source_data!L48))</f>
        <v/>
      </c>
      <c r="AH46" s="11" t="str">
        <f>IF([1]source_data!G48="","",IF([1]source_data!M48="","",[1]tailored_settings!$B$14))</f>
        <v/>
      </c>
      <c r="AI46" s="11" t="str">
        <f>IF([1]source_data!G48="","",IF([1]source_data!M48="","",[1]source_data!M48))</f>
        <v/>
      </c>
    </row>
    <row r="47" spans="1:35" x14ac:dyDescent="0.2">
      <c r="A47" s="6" t="str">
        <f>IF([1]source_data!G49="","",IF(AND([1]source_data!C49&lt;&gt;"",[1]tailored_settings!$B$15="Publish"),CONCATENATE([1]tailored_settings!$B$2&amp;[1]source_data!C49),IF(AND([1]source_data!C49&lt;&gt;"",[1]tailored_settings!$B$15="Do not publish"),CONCATENATE([1]tailored_settings!$B$2&amp;TEXT(ROW(A47)-1,"0000")&amp;"_"&amp;TEXT(F47,"yyyy-mm")),CONCATENATE([1]tailored_settings!$B$2&amp;TEXT(ROW(A47)-1,"0000")&amp;"_"&amp;TEXT(F47,"yyyy-mm")))))</f>
        <v>360G-Longleigh-E23-00049W</v>
      </c>
      <c r="B47" s="6" t="str">
        <f>IF([1]source_data!G49="","",IF([1]source_data!E49&lt;&gt;"",[1]source_data!E49,CONCATENATE("Grant to "&amp;G47)))</f>
        <v>Grant to Individual Recipient</v>
      </c>
      <c r="C47" s="6" t="str">
        <f>IF([1]source_data!G49="","",IF([1]source_data!F49="","",[1]source_data!F49))</f>
        <v>Helping to alleviate financial hardship</v>
      </c>
      <c r="D47" s="7">
        <f>IF([1]source_data!G49="","",IF([1]source_data!G49="","",[1]source_data!G49))</f>
        <v>934.13</v>
      </c>
      <c r="E47" s="6" t="str">
        <f>IF([1]source_data!G49="","",[1]tailored_settings!$B$3)</f>
        <v>GBP</v>
      </c>
      <c r="F47" s="8">
        <f>IF([1]source_data!G49="","",IF([1]source_data!H49="","",[1]source_data!H49))</f>
        <v>45139</v>
      </c>
      <c r="G47" s="6" t="str">
        <f>IF([1]source_data!G49="","",[1]tailored_settings!$B$5)</f>
        <v>Individual Recipient</v>
      </c>
      <c r="H47" s="6" t="str">
        <f>IF([1]source_data!G49="","",IF(AND([1]source_data!A49&lt;&gt;"",[1]tailored_settings!$B$16="Publish"),CONCATENATE([1]tailored_settings!$B$2&amp;[1]source_data!A49),IF(AND([1]source_data!A49&lt;&gt;"",[1]tailored_settings!$B$16="Do not publish"),CONCATENATE([1]tailored_settings!$B$4&amp;TEXT(ROW(A47)-1,"0000")&amp;"_"&amp;TEXT(F47,"yyyy-mm")),CONCATENATE([1]tailored_settings!$B$4&amp;TEXT(ROW(A47)-1,"0000")&amp;"_"&amp;TEXT(F47,"yyyy-mm")))))</f>
        <v>360G-Longleigh-IND-0046_2023-08</v>
      </c>
      <c r="I47" s="6" t="str">
        <f>IF([1]source_data!G49="","",[1]tailored_settings!$B$7)</f>
        <v>Longleigh Foundation</v>
      </c>
      <c r="J47" s="6" t="str">
        <f>IF([1]source_data!G49="","",[1]tailored_settings!$B$6)</f>
        <v>GB-CHC-1169016</v>
      </c>
      <c r="K47" s="6" t="str">
        <f>IF([1]source_data!G49="","",IF([1]source_data!I49="","",VLOOKUP([1]source_data!I49,[1]codelist_mapping!A:C,3,FALSE)))</f>
        <v>GTIR080</v>
      </c>
      <c r="L47" s="6" t="str">
        <f>IF([1]source_data!G49="","",IF([1]source_data!J49="","",VLOOKUP([1]source_data!J49,[1]codelist_mapping!A:C,3,FALSE)))</f>
        <v/>
      </c>
      <c r="M47" s="6" t="str">
        <f>IF([1]source_data!G49="","",IF([1]source_data!K49="","",IF([1]source_data!M49&lt;&gt;"",CONCATENATE(VLOOKUP([1]source_data!K49,[1]codelist_mapping!F:H,3,FALSE)&amp;";"&amp;VLOOKUP([1]source_data!L49,[1]codelist_mapping!F:H,3,FALSE)&amp;";"&amp;VLOOKUP([1]source_data!M49,[1]codelist_mapping!F:H,3,FALSE)),IF([1]source_data!L49&lt;&gt;"",CONCATENATE(VLOOKUP([1]source_data!K49,[1]codelist_mapping!F:H,3,FALSE)&amp;";"&amp;VLOOKUP([1]source_data!L49,[1]codelist_mapping!F:H,3,FALSE)),IF([1]source_data!K49&lt;&gt;"",CONCATENATE(VLOOKUP([1]source_data!K49,[1]codelist_mapping!F:H,3,FALSE)))))))</f>
        <v>GTIP020;GTIP070;GTIP050</v>
      </c>
      <c r="N47" s="9" t="str">
        <f>IF([1]source_data!G49="","",IF([1]source_data!D49="","",VLOOKUP([1]source_data!D49,[1]geo_data!A:I,9,FALSE)))</f>
        <v>North Petherton</v>
      </c>
      <c r="O47" s="9" t="str">
        <f>IF([1]source_data!G49="","",IF([1]source_data!D49="","",VLOOKUP([1]source_data!D49,[1]geo_data!A:I,8,FALSE)))</f>
        <v>E05014376</v>
      </c>
      <c r="P47" s="9" t="str">
        <f>IF([1]source_data!G49="","",IF(LEFT(O47,3)="E05","WD",IF(LEFT(O47,3)="S13","WD",IF(LEFT(O47,3)="W05","WD",IF(LEFT(O47,3)="W06","UA",IF(LEFT(O47,3)="S12","CA",IF(LEFT(O47,3)="E06","UA",IF(LEFT(O47,3)="E07","NMD",IF(LEFT(O47,3)="E08","MD",IF(LEFT(O47,3)="E09","LONB"))))))))))</f>
        <v>WD</v>
      </c>
      <c r="Q47" s="9" t="str">
        <f>IF([1]source_data!G49="","",IF([1]source_data!D49="","",VLOOKUP([1]source_data!D49,[1]geo_data!A:I,7,FALSE)))</f>
        <v>Somerset</v>
      </c>
      <c r="R47" s="9" t="str">
        <f>IF([1]source_data!G49="","",IF([1]source_data!D49="","",VLOOKUP([1]source_data!D49,[1]geo_data!A:I,6,FALSE)))</f>
        <v>E06000066</v>
      </c>
      <c r="S47" s="9" t="str">
        <f>IF([1]source_data!G49="","",IF(LEFT(R47,3)="E05","WD",IF(LEFT(R47,3)="S13","WD",IF(LEFT(R47,3)="W05","WD",IF(LEFT(R47,3)="W06","UA",IF(LEFT(R47,3)="S12","CA",IF(LEFT(R47,3)="E06","UA",IF(LEFT(R47,3)="E07","NMD",IF(LEFT(R47,3)="E08","MD",IF(LEFT(R47,3)="E09","LONB"))))))))))</f>
        <v>UA</v>
      </c>
      <c r="T47" s="6" t="str">
        <f>IF([1]source_data!G49="","",IF([1]source_data!N49="","",[1]source_data!N49))</f>
        <v>Hardship Grant</v>
      </c>
      <c r="U47" s="10">
        <f>IF([1]source_data!G49="","",[1]tailored_settings!$B$8)</f>
        <v>45622</v>
      </c>
      <c r="V47" s="6" t="str">
        <f>IF([1]source_data!G49="","",[1]tailored_settings!$B$9)</f>
        <v>http://www.longleigh.org/</v>
      </c>
      <c r="W47" s="8">
        <f>IF([1]source_data!G49="","",IF([1]source_data!O49="","",[1]source_data!O49))</f>
        <v>45139</v>
      </c>
      <c r="X47" s="8">
        <f>IF([1]source_data!G49="","",IF([1]source_data!P49="","",[1]source_data!P49))</f>
        <v>45269</v>
      </c>
      <c r="Y47" s="6" t="str">
        <f>IF([1]source_data!G49="","",IF([1]source_data!Q49="","",[1]source_data!Q49))</f>
        <v/>
      </c>
      <c r="Z47" s="11" t="str">
        <f>IF([1]source_data!G49="","",IF([1]source_data!I49="","",[1]tailored_settings!$B$10))</f>
        <v>Primary grant reason</v>
      </c>
      <c r="AA47" s="11" t="str">
        <f>IF([1]source_data!G49="","",IF([1]source_data!I49="","",[1]source_data!I49))</f>
        <v>3  Customer/family moving from homelessness/supported living into independent living</v>
      </c>
      <c r="AB47" s="11" t="str">
        <f>IF([1]source_data!G49="","",IF([1]source_data!J49="","",[1]tailored_settings!$B$11))</f>
        <v/>
      </c>
      <c r="AC47" s="11" t="str">
        <f>IF([1]source_data!G49="","",IF([1]source_data!J49="","",[1]source_data!J49))</f>
        <v/>
      </c>
      <c r="AD47" s="11" t="str">
        <f>IF([1]source_data!G49="","",IF([1]source_data!K49="","",[1]tailored_settings!$B$12))</f>
        <v>Grant purpose</v>
      </c>
      <c r="AE47" s="11" t="str">
        <f>IF([1]source_data!G49="","",IF([1]source_data!K49="","",[1]source_data!K49))</f>
        <v xml:space="preserve">Furniture </v>
      </c>
      <c r="AF47" s="11" t="str">
        <f>IF([1]source_data!G49="","",IF([1]source_data!L49="","",[1]tailored_settings!$B$13))</f>
        <v>Grant purpose</v>
      </c>
      <c r="AG47" s="11" t="str">
        <f>IF([1]source_data!G49="","",IF([1]source_data!L49="","",[1]source_data!L49))</f>
        <v>Food Vouchers</v>
      </c>
      <c r="AH47" s="11" t="str">
        <f>IF([1]source_data!G49="","",IF([1]source_data!M49="","",[1]tailored_settings!$B$14))</f>
        <v>Grant purpose</v>
      </c>
      <c r="AI47" s="11" t="str">
        <f>IF([1]source_data!G49="","",IF([1]source_data!M49="","",[1]source_data!M49))</f>
        <v>Utility Vouchers</v>
      </c>
    </row>
    <row r="48" spans="1:35" x14ac:dyDescent="0.2">
      <c r="A48" s="6" t="str">
        <f>IF([1]source_data!G50="","",IF(AND([1]source_data!C50&lt;&gt;"",[1]tailored_settings!$B$15="Publish"),CONCATENATE([1]tailored_settings!$B$2&amp;[1]source_data!C50),IF(AND([1]source_data!C50&lt;&gt;"",[1]tailored_settings!$B$15="Do not publish"),CONCATENATE([1]tailored_settings!$B$2&amp;TEXT(ROW(A48)-1,"0000")&amp;"_"&amp;TEXT(F48,"yyyy-mm")),CONCATENATE([1]tailored_settings!$B$2&amp;TEXT(ROW(A48)-1,"0000")&amp;"_"&amp;TEXT(F48,"yyyy-mm")))))</f>
        <v>360G-Longleigh-E23-00050W</v>
      </c>
      <c r="B48" s="6" t="str">
        <f>IF([1]source_data!G50="","",IF([1]source_data!E50&lt;&gt;"",[1]source_data!E50,CONCATENATE("Grant to "&amp;G48)))</f>
        <v>Grant to Individual Recipient</v>
      </c>
      <c r="C48" s="6" t="str">
        <f>IF([1]source_data!G50="","",IF([1]source_data!F50="","",[1]source_data!F50))</f>
        <v>Helping to alleviate financial hardship</v>
      </c>
      <c r="D48" s="7">
        <f>IF([1]source_data!G50="","",IF([1]source_data!G50="","",[1]source_data!G50))</f>
        <v>1028</v>
      </c>
      <c r="E48" s="6" t="str">
        <f>IF([1]source_data!G50="","",[1]tailored_settings!$B$3)</f>
        <v>GBP</v>
      </c>
      <c r="F48" s="8">
        <f>IF([1]source_data!G50="","",IF([1]source_data!H50="","",[1]source_data!H50))</f>
        <v>45135</v>
      </c>
      <c r="G48" s="6" t="str">
        <f>IF([1]source_data!G50="","",[1]tailored_settings!$B$5)</f>
        <v>Individual Recipient</v>
      </c>
      <c r="H48" s="6" t="str">
        <f>IF([1]source_data!G50="","",IF(AND([1]source_data!A50&lt;&gt;"",[1]tailored_settings!$B$16="Publish"),CONCATENATE([1]tailored_settings!$B$2&amp;[1]source_data!A50),IF(AND([1]source_data!A50&lt;&gt;"",[1]tailored_settings!$B$16="Do not publish"),CONCATENATE([1]tailored_settings!$B$4&amp;TEXT(ROW(A48)-1,"0000")&amp;"_"&amp;TEXT(F48,"yyyy-mm")),CONCATENATE([1]tailored_settings!$B$4&amp;TEXT(ROW(A48)-1,"0000")&amp;"_"&amp;TEXT(F48,"yyyy-mm")))))</f>
        <v>360G-Longleigh-IND-0047_2023-07</v>
      </c>
      <c r="I48" s="6" t="str">
        <f>IF([1]source_data!G50="","",[1]tailored_settings!$B$7)</f>
        <v>Longleigh Foundation</v>
      </c>
      <c r="J48" s="6" t="str">
        <f>IF([1]source_data!G50="","",[1]tailored_settings!$B$6)</f>
        <v>GB-CHC-1169016</v>
      </c>
      <c r="K48" s="6" t="str">
        <f>IF([1]source_data!G50="","",IF([1]source_data!I50="","",VLOOKUP([1]source_data!I50,[1]codelist_mapping!A:C,3,FALSE)))</f>
        <v>GTIR030</v>
      </c>
      <c r="L48" s="6" t="str">
        <f>IF([1]source_data!G50="","",IF([1]source_data!J50="","",VLOOKUP([1]source_data!J50,[1]codelist_mapping!A:C,3,FALSE)))</f>
        <v>GTIR040</v>
      </c>
      <c r="M48" s="6" t="str">
        <f>IF([1]source_data!G50="","",IF([1]source_data!K50="","",IF([1]source_data!M50&lt;&gt;"",CONCATENATE(VLOOKUP([1]source_data!K50,[1]codelist_mapping!F:H,3,FALSE)&amp;";"&amp;VLOOKUP([1]source_data!L50,[1]codelist_mapping!F:H,3,FALSE)&amp;";"&amp;VLOOKUP([1]source_data!M50,[1]codelist_mapping!F:H,3,FALSE)),IF([1]source_data!L50&lt;&gt;"",CONCATENATE(VLOOKUP([1]source_data!K50,[1]codelist_mapping!F:H,3,FALSE)&amp;";"&amp;VLOOKUP([1]source_data!L50,[1]codelist_mapping!F:H,3,FALSE)),IF([1]source_data!K50&lt;&gt;"",CONCATENATE(VLOOKUP([1]source_data!K50,[1]codelist_mapping!F:H,3,FALSE)))))))</f>
        <v>GTIP020;GTIP060</v>
      </c>
      <c r="N48" s="9" t="str">
        <f>IF([1]source_data!G50="","",IF([1]source_data!D50="","",VLOOKUP([1]source_data!D50,[1]geo_data!A:I,9,FALSE)))</f>
        <v>Fovant &amp; Chalke Valley</v>
      </c>
      <c r="O48" s="9" t="str">
        <f>IF([1]source_data!G50="","",IF([1]source_data!D50="","",VLOOKUP([1]source_data!D50,[1]geo_data!A:I,8,FALSE)))</f>
        <v>E05013435</v>
      </c>
      <c r="P48" s="9" t="str">
        <f>IF([1]source_data!G50="","",IF(LEFT(O48,3)="E05","WD",IF(LEFT(O48,3)="S13","WD",IF(LEFT(O48,3)="W05","WD",IF(LEFT(O48,3)="W06","UA",IF(LEFT(O48,3)="S12","CA",IF(LEFT(O48,3)="E06","UA",IF(LEFT(O48,3)="E07","NMD",IF(LEFT(O48,3)="E08","MD",IF(LEFT(O48,3)="E09","LONB"))))))))))</f>
        <v>WD</v>
      </c>
      <c r="Q48" s="9" t="str">
        <f>IF([1]source_data!G50="","",IF([1]source_data!D50="","",VLOOKUP([1]source_data!D50,[1]geo_data!A:I,7,FALSE)))</f>
        <v>Wiltshire</v>
      </c>
      <c r="R48" s="9" t="str">
        <f>IF([1]source_data!G50="","",IF([1]source_data!D50="","",VLOOKUP([1]source_data!D50,[1]geo_data!A:I,6,FALSE)))</f>
        <v>E06000054</v>
      </c>
      <c r="S48" s="9" t="str">
        <f>IF([1]source_data!G50="","",IF(LEFT(R48,3)="E05","WD",IF(LEFT(R48,3)="S13","WD",IF(LEFT(R48,3)="W05","WD",IF(LEFT(R48,3)="W06","UA",IF(LEFT(R48,3)="S12","CA",IF(LEFT(R48,3)="E06","UA",IF(LEFT(R48,3)="E07","NMD",IF(LEFT(R48,3)="E08","MD",IF(LEFT(R48,3)="E09","LONB"))))))))))</f>
        <v>UA</v>
      </c>
      <c r="T48" s="6" t="str">
        <f>IF([1]source_data!G50="","",IF([1]source_data!N50="","",[1]source_data!N50))</f>
        <v>Hardship Grant</v>
      </c>
      <c r="U48" s="10">
        <f>IF([1]source_data!G50="","",[1]tailored_settings!$B$8)</f>
        <v>45622</v>
      </c>
      <c r="V48" s="6" t="str">
        <f>IF([1]source_data!G50="","",[1]tailored_settings!$B$9)</f>
        <v>http://www.longleigh.org/</v>
      </c>
      <c r="W48" s="8">
        <f>IF([1]source_data!G50="","",IF([1]source_data!O50="","",[1]source_data!O50))</f>
        <v>45135</v>
      </c>
      <c r="X48" s="8">
        <f>IF([1]source_data!G50="","",IF([1]source_data!P50="","",[1]source_data!P50))</f>
        <v>45268</v>
      </c>
      <c r="Y48" s="6" t="str">
        <f>IF([1]source_data!G50="","",IF([1]source_data!Q50="","",[1]source_data!Q50))</f>
        <v/>
      </c>
      <c r="Z48" s="11" t="str">
        <f>IF([1]source_data!G50="","",IF([1]source_data!I50="","",[1]tailored_settings!$B$10))</f>
        <v>Primary grant reason</v>
      </c>
      <c r="AA48" s="11" t="str">
        <f>IF([1]source_data!G50="","",IF([1]source_data!I50="","",[1]source_data!I50))</f>
        <v>1. Customer (or family member residing with them) with a diagnosed condition or disability (physical and/or sensory and/or behavioural)</v>
      </c>
      <c r="AB48" s="11" t="str">
        <f>IF([1]source_data!G50="","",IF([1]source_data!J50="","",[1]tailored_settings!$B$11))</f>
        <v>Secondary grant reason</v>
      </c>
      <c r="AC48" s="11" t="str">
        <f>IF([1]source_data!G50="","",IF([1]source_data!J50="","",[1]source_data!J50))</f>
        <v>2. Customer receiving medication and/or therapy for a mental health condition or substance addiction</v>
      </c>
      <c r="AD48" s="11" t="str">
        <f>IF([1]source_data!G50="","",IF([1]source_data!K50="","",[1]tailored_settings!$B$12))</f>
        <v>Grant purpose</v>
      </c>
      <c r="AE48" s="11" t="str">
        <f>IF([1]source_data!G50="","",IF([1]source_data!K50="","",[1]source_data!K50))</f>
        <v>Appliances</v>
      </c>
      <c r="AF48" s="11" t="str">
        <f>IF([1]source_data!G50="","",IF([1]source_data!L50="","",[1]tailored_settings!$B$13))</f>
        <v>Grant purpose</v>
      </c>
      <c r="AG48" s="11" t="str">
        <f>IF([1]source_data!G50="","",IF([1]source_data!L50="","",[1]source_data!L50))</f>
        <v>Voucher for small household items</v>
      </c>
      <c r="AH48" s="11" t="str">
        <f>IF([1]source_data!G50="","",IF([1]source_data!M50="","",[1]tailored_settings!$B$14))</f>
        <v/>
      </c>
      <c r="AI48" s="11" t="str">
        <f>IF([1]source_data!G50="","",IF([1]source_data!M50="","",[1]source_data!M50))</f>
        <v/>
      </c>
    </row>
    <row r="49" spans="1:35" x14ac:dyDescent="0.2">
      <c r="A49" s="6" t="str">
        <f>IF([1]source_data!G51="","",IF(AND([1]source_data!C51&lt;&gt;"",[1]tailored_settings!$B$15="Publish"),CONCATENATE([1]tailored_settings!$B$2&amp;[1]source_data!C51),IF(AND([1]source_data!C51&lt;&gt;"",[1]tailored_settings!$B$15="Do not publish"),CONCATENATE([1]tailored_settings!$B$2&amp;TEXT(ROW(A49)-1,"0000")&amp;"_"&amp;TEXT(F49,"yyyy-mm")),CONCATENATE([1]tailored_settings!$B$2&amp;TEXT(ROW(A49)-1,"0000")&amp;"_"&amp;TEXT(F49,"yyyy-mm")))))</f>
        <v>360G-Longleigh-E23-00051W</v>
      </c>
      <c r="B49" s="6" t="str">
        <f>IF([1]source_data!G51="","",IF([1]source_data!E51&lt;&gt;"",[1]source_data!E51,CONCATENATE("Grant to "&amp;G49)))</f>
        <v>Grant to Individual Recipient</v>
      </c>
      <c r="C49" s="6" t="str">
        <f>IF([1]source_data!G51="","",IF([1]source_data!F51="","",[1]source_data!F51))</f>
        <v>Helping to alleviate financial hardship</v>
      </c>
      <c r="D49" s="7">
        <f>IF([1]source_data!G51="","",IF([1]source_data!G51="","",[1]source_data!G51))</f>
        <v>967</v>
      </c>
      <c r="E49" s="6" t="str">
        <f>IF([1]source_data!G51="","",[1]tailored_settings!$B$3)</f>
        <v>GBP</v>
      </c>
      <c r="F49" s="8">
        <f>IF([1]source_data!G51="","",IF([1]source_data!H51="","",[1]source_data!H51))</f>
        <v>45149</v>
      </c>
      <c r="G49" s="6" t="str">
        <f>IF([1]source_data!G51="","",[1]tailored_settings!$B$5)</f>
        <v>Individual Recipient</v>
      </c>
      <c r="H49" s="6" t="str">
        <f>IF([1]source_data!G51="","",IF(AND([1]source_data!A51&lt;&gt;"",[1]tailored_settings!$B$16="Publish"),CONCATENATE([1]tailored_settings!$B$2&amp;[1]source_data!A51),IF(AND([1]source_data!A51&lt;&gt;"",[1]tailored_settings!$B$16="Do not publish"),CONCATENATE([1]tailored_settings!$B$4&amp;TEXT(ROW(A49)-1,"0000")&amp;"_"&amp;TEXT(F49,"yyyy-mm")),CONCATENATE([1]tailored_settings!$B$4&amp;TEXT(ROW(A49)-1,"0000")&amp;"_"&amp;TEXT(F49,"yyyy-mm")))))</f>
        <v>360G-Longleigh-IND-0048_2023-08</v>
      </c>
      <c r="I49" s="6" t="str">
        <f>IF([1]source_data!G51="","",[1]tailored_settings!$B$7)</f>
        <v>Longleigh Foundation</v>
      </c>
      <c r="J49" s="6" t="str">
        <f>IF([1]source_data!G51="","",[1]tailored_settings!$B$6)</f>
        <v>GB-CHC-1169016</v>
      </c>
      <c r="K49" s="6" t="str">
        <f>IF([1]source_data!G51="","",IF([1]source_data!I51="","",VLOOKUP([1]source_data!I51,[1]codelist_mapping!A:C,3,FALSE)))</f>
        <v>GTIR010</v>
      </c>
      <c r="L49" s="6" t="str">
        <f>IF([1]source_data!G51="","",IF([1]source_data!J51="","",VLOOKUP([1]source_data!J51,[1]codelist_mapping!A:C,3,FALSE)))</f>
        <v/>
      </c>
      <c r="M49" s="6" t="str">
        <f>IF([1]source_data!G51="","",IF([1]source_data!K51="","",IF([1]source_data!M51&lt;&gt;"",CONCATENATE(VLOOKUP([1]source_data!K51,[1]codelist_mapping!F:H,3,FALSE)&amp;";"&amp;VLOOKUP([1]source_data!L51,[1]codelist_mapping!F:H,3,FALSE)&amp;";"&amp;VLOOKUP([1]source_data!M51,[1]codelist_mapping!F:H,3,FALSE)),IF([1]source_data!L51&lt;&gt;"",CONCATENATE(VLOOKUP([1]source_data!K51,[1]codelist_mapping!F:H,3,FALSE)&amp;";"&amp;VLOOKUP([1]source_data!L51,[1]codelist_mapping!F:H,3,FALSE)),IF([1]source_data!K51&lt;&gt;"",CONCATENATE(VLOOKUP([1]source_data!K51,[1]codelist_mapping!F:H,3,FALSE)))))))</f>
        <v>GTIP020;GTIP070;GTIP050</v>
      </c>
      <c r="N49" s="9" t="str">
        <f>IF([1]source_data!G51="","",IF([1]source_data!D51="","",VLOOKUP([1]source_data!D51,[1]geo_data!A:I,9,FALSE)))</f>
        <v>Banbury Hardwick</v>
      </c>
      <c r="O49" s="9" t="str">
        <f>IF([1]source_data!G51="","",IF([1]source_data!D51="","",VLOOKUP([1]source_data!D51,[1]geo_data!A:I,8,FALSE)))</f>
        <v>E05010923</v>
      </c>
      <c r="P49" s="9" t="str">
        <f>IF([1]source_data!G51="","",IF(LEFT(O49,3)="E05","WD",IF(LEFT(O49,3)="S13","WD",IF(LEFT(O49,3)="W05","WD",IF(LEFT(O49,3)="W06","UA",IF(LEFT(O49,3)="S12","CA",IF(LEFT(O49,3)="E06","UA",IF(LEFT(O49,3)="E07","NMD",IF(LEFT(O49,3)="E08","MD",IF(LEFT(O49,3)="E09","LONB"))))))))))</f>
        <v>WD</v>
      </c>
      <c r="Q49" s="9" t="str">
        <f>IF([1]source_data!G51="","",IF([1]source_data!D51="","",VLOOKUP([1]source_data!D51,[1]geo_data!A:I,7,FALSE)))</f>
        <v>Cherwell</v>
      </c>
      <c r="R49" s="9" t="str">
        <f>IF([1]source_data!G51="","",IF([1]source_data!D51="","",VLOOKUP([1]source_data!D51,[1]geo_data!A:I,6,FALSE)))</f>
        <v>E07000177</v>
      </c>
      <c r="S49" s="9" t="str">
        <f>IF([1]source_data!G51="","",IF(LEFT(R49,3)="E05","WD",IF(LEFT(R49,3)="S13","WD",IF(LEFT(R49,3)="W05","WD",IF(LEFT(R49,3)="W06","UA",IF(LEFT(R49,3)="S12","CA",IF(LEFT(R49,3)="E06","UA",IF(LEFT(R49,3)="E07","NMD",IF(LEFT(R49,3)="E08","MD",IF(LEFT(R49,3)="E09","LONB"))))))))))</f>
        <v>NMD</v>
      </c>
      <c r="T49" s="6" t="str">
        <f>IF([1]source_data!G51="","",IF([1]source_data!N51="","",[1]source_data!N51))</f>
        <v>Hardship Grant</v>
      </c>
      <c r="U49" s="10">
        <f>IF([1]source_data!G51="","",[1]tailored_settings!$B$8)</f>
        <v>45622</v>
      </c>
      <c r="V49" s="6" t="str">
        <f>IF([1]source_data!G51="","",[1]tailored_settings!$B$9)</f>
        <v>http://www.longleigh.org/</v>
      </c>
      <c r="W49" s="8">
        <f>IF([1]source_data!G51="","",IF([1]source_data!O51="","",[1]source_data!O51))</f>
        <v>45149</v>
      </c>
      <c r="X49" s="8">
        <f>IF([1]source_data!G51="","",IF([1]source_data!P51="","",[1]source_data!P51))</f>
        <v>45269</v>
      </c>
      <c r="Y49" s="6" t="str">
        <f>IF([1]source_data!G51="","",IF([1]source_data!Q51="","",[1]source_data!Q51))</f>
        <v/>
      </c>
      <c r="Z49" s="11" t="str">
        <f>IF([1]source_data!G51="","",IF([1]source_data!I51="","",[1]tailored_settings!$B$10))</f>
        <v>Primary grant reason</v>
      </c>
      <c r="AA49" s="11" t="str">
        <f>IF([1]source_data!G51="","",IF([1]source_data!I51="","",[1]source_data!I51))</f>
        <v>7. Customer where there is a child/ren in receipt of means-tested free school meals</v>
      </c>
      <c r="AB49" s="11" t="str">
        <f>IF([1]source_data!G51="","",IF([1]source_data!J51="","",[1]tailored_settings!$B$11))</f>
        <v/>
      </c>
      <c r="AC49" s="11" t="str">
        <f>IF([1]source_data!G51="","",IF([1]source_data!J51="","",[1]source_data!J51))</f>
        <v/>
      </c>
      <c r="AD49" s="11" t="str">
        <f>IF([1]source_data!G51="","",IF([1]source_data!K51="","",[1]tailored_settings!$B$12))</f>
        <v>Grant purpose</v>
      </c>
      <c r="AE49" s="11" t="str">
        <f>IF([1]source_data!G51="","",IF([1]source_data!K51="","",[1]source_data!K51))</f>
        <v>Appliances</v>
      </c>
      <c r="AF49" s="11" t="str">
        <f>IF([1]source_data!G51="","",IF([1]source_data!L51="","",[1]tailored_settings!$B$13))</f>
        <v>Grant purpose</v>
      </c>
      <c r="AG49" s="11" t="str">
        <f>IF([1]source_data!G51="","",IF([1]source_data!L51="","",[1]source_data!L51))</f>
        <v>Food Vouchers</v>
      </c>
      <c r="AH49" s="11" t="str">
        <f>IF([1]source_data!G51="","",IF([1]source_data!M51="","",[1]tailored_settings!$B$14))</f>
        <v>Grant purpose</v>
      </c>
      <c r="AI49" s="11" t="str">
        <f>IF([1]source_data!G51="","",IF([1]source_data!M51="","",[1]source_data!M51))</f>
        <v>Utility Vouchers</v>
      </c>
    </row>
    <row r="50" spans="1:35" x14ac:dyDescent="0.2">
      <c r="A50" s="6" t="str">
        <f>IF([1]source_data!G52="","",IF(AND([1]source_data!C52&lt;&gt;"",[1]tailored_settings!$B$15="Publish"),CONCATENATE([1]tailored_settings!$B$2&amp;[1]source_data!C52),IF(AND([1]source_data!C52&lt;&gt;"",[1]tailored_settings!$B$15="Do not publish"),CONCATENATE([1]tailored_settings!$B$2&amp;TEXT(ROW(A50)-1,"0000")&amp;"_"&amp;TEXT(F50,"yyyy-mm")),CONCATENATE([1]tailored_settings!$B$2&amp;TEXT(ROW(A50)-1,"0000")&amp;"_"&amp;TEXT(F50,"yyyy-mm")))))</f>
        <v>360G-Longleigh-E23-00052W</v>
      </c>
      <c r="B50" s="6" t="str">
        <f>IF([1]source_data!G52="","",IF([1]source_data!E52&lt;&gt;"",[1]source_data!E52,CONCATENATE("Grant to "&amp;G50)))</f>
        <v>Grant to Individual Recipient</v>
      </c>
      <c r="C50" s="6" t="str">
        <f>IF([1]source_data!G52="","",IF([1]source_data!F52="","",[1]source_data!F52))</f>
        <v>Helping to provide an education or training  opportunity</v>
      </c>
      <c r="D50" s="7">
        <f>IF([1]source_data!G52="","",IF([1]source_data!G52="","",[1]source_data!G52))</f>
        <v>330</v>
      </c>
      <c r="E50" s="6" t="str">
        <f>IF([1]source_data!G52="","",[1]tailored_settings!$B$3)</f>
        <v>GBP</v>
      </c>
      <c r="F50" s="8">
        <f>IF([1]source_data!G52="","",IF([1]source_data!H52="","",[1]source_data!H52))</f>
        <v>45148</v>
      </c>
      <c r="G50" s="6" t="str">
        <f>IF([1]source_data!G52="","",[1]tailored_settings!$B$5)</f>
        <v>Individual Recipient</v>
      </c>
      <c r="H50" s="6" t="str">
        <f>IF([1]source_data!G52="","",IF(AND([1]source_data!A52&lt;&gt;"",[1]tailored_settings!$B$16="Publish"),CONCATENATE([1]tailored_settings!$B$2&amp;[1]source_data!A52),IF(AND([1]source_data!A52&lt;&gt;"",[1]tailored_settings!$B$16="Do not publish"),CONCATENATE([1]tailored_settings!$B$4&amp;TEXT(ROW(A50)-1,"0000")&amp;"_"&amp;TEXT(F50,"yyyy-mm")),CONCATENATE([1]tailored_settings!$B$4&amp;TEXT(ROW(A50)-1,"0000")&amp;"_"&amp;TEXT(F50,"yyyy-mm")))))</f>
        <v>360G-Longleigh-IND-0049_2023-08</v>
      </c>
      <c r="I50" s="6" t="str">
        <f>IF([1]source_data!G52="","",[1]tailored_settings!$B$7)</f>
        <v>Longleigh Foundation</v>
      </c>
      <c r="J50" s="6" t="str">
        <f>IF([1]source_data!G52="","",[1]tailored_settings!$B$6)</f>
        <v>GB-CHC-1169016</v>
      </c>
      <c r="K50" s="6" t="str">
        <f>IF([1]source_data!G52="","",IF([1]source_data!I52="","",VLOOKUP([1]source_data!I52,[1]codelist_mapping!A:C,3,FALSE)))</f>
        <v>GTIR010</v>
      </c>
      <c r="L50" s="6" t="str">
        <f>IF([1]source_data!G52="","",IF([1]source_data!J52="","",VLOOKUP([1]source_data!J52,[1]codelist_mapping!A:C,3,FALSE)))</f>
        <v/>
      </c>
      <c r="M50" s="6" t="str">
        <f>IF([1]source_data!G52="","",IF([1]source_data!K52="","",IF([1]source_data!M52&lt;&gt;"",CONCATENATE(VLOOKUP([1]source_data!K52,[1]codelist_mapping!F:H,3,FALSE)&amp;";"&amp;VLOOKUP([1]source_data!L52,[1]codelist_mapping!F:H,3,FALSE)&amp;";"&amp;VLOOKUP([1]source_data!M52,[1]codelist_mapping!F:H,3,FALSE)),IF([1]source_data!L52&lt;&gt;"",CONCATENATE(VLOOKUP([1]source_data!K52,[1]codelist_mapping!F:H,3,FALSE)&amp;";"&amp;VLOOKUP([1]source_data!L52,[1]codelist_mapping!F:H,3,FALSE)),IF([1]source_data!K52&lt;&gt;"",CONCATENATE(VLOOKUP([1]source_data!K52,[1]codelist_mapping!F:H,3,FALSE)))))))</f>
        <v>GTIP070;GTIP080</v>
      </c>
      <c r="N50" s="9" t="str">
        <f>IF([1]source_data!G52="","",IF([1]source_data!D52="","",VLOOKUP([1]source_data!D52,[1]geo_data!A:I,9,FALSE)))</f>
        <v>Wroughton and Wichelstowe</v>
      </c>
      <c r="O50" s="9" t="str">
        <f>IF([1]source_data!G52="","",IF([1]source_data!D52="","",VLOOKUP([1]source_data!D52,[1]geo_data!A:I,8,FALSE)))</f>
        <v>E05008972</v>
      </c>
      <c r="P50" s="9" t="str">
        <f>IF([1]source_data!G52="","",IF(LEFT(O50,3)="E05","WD",IF(LEFT(O50,3)="S13","WD",IF(LEFT(O50,3)="W05","WD",IF(LEFT(O50,3)="W06","UA",IF(LEFT(O50,3)="S12","CA",IF(LEFT(O50,3)="E06","UA",IF(LEFT(O50,3)="E07","NMD",IF(LEFT(O50,3)="E08","MD",IF(LEFT(O50,3)="E09","LONB"))))))))))</f>
        <v>WD</v>
      </c>
      <c r="Q50" s="9" t="str">
        <f>IF([1]source_data!G52="","",IF([1]source_data!D52="","",VLOOKUP([1]source_data!D52,[1]geo_data!A:I,7,FALSE)))</f>
        <v>Swindon</v>
      </c>
      <c r="R50" s="9" t="str">
        <f>IF([1]source_data!G52="","",IF([1]source_data!D52="","",VLOOKUP([1]source_data!D52,[1]geo_data!A:I,6,FALSE)))</f>
        <v>E06000030</v>
      </c>
      <c r="S50" s="9" t="str">
        <f>IF([1]source_data!G52="","",IF(LEFT(R50,3)="E05","WD",IF(LEFT(R50,3)="S13","WD",IF(LEFT(R50,3)="W05","WD",IF(LEFT(R50,3)="W06","UA",IF(LEFT(R50,3)="S12","CA",IF(LEFT(R50,3)="E06","UA",IF(LEFT(R50,3)="E07","NMD",IF(LEFT(R50,3)="E08","MD",IF(LEFT(R50,3)="E09","LONB"))))))))))</f>
        <v>UA</v>
      </c>
      <c r="T50" s="6" t="str">
        <f>IF([1]source_data!G52="","",IF([1]source_data!N52="","",[1]source_data!N52))</f>
        <v>Education Training &amp; Employment Grant</v>
      </c>
      <c r="U50" s="10">
        <f>IF([1]source_data!G52="","",[1]tailored_settings!$B$8)</f>
        <v>45622</v>
      </c>
      <c r="V50" s="6" t="str">
        <f>IF([1]source_data!G52="","",[1]tailored_settings!$B$9)</f>
        <v>http://www.longleigh.org/</v>
      </c>
      <c r="W50" s="8">
        <f>IF([1]source_data!G52="","",IF([1]source_data!O52="","",[1]source_data!O52))</f>
        <v>45148</v>
      </c>
      <c r="X50" s="8">
        <f>IF([1]source_data!G52="","",IF([1]source_data!P52="","",[1]source_data!P52))</f>
        <v>45271</v>
      </c>
      <c r="Y50" s="6" t="str">
        <f>IF([1]source_data!G52="","",IF([1]source_data!Q52="","",[1]source_data!Q52))</f>
        <v/>
      </c>
      <c r="Z50" s="11" t="str">
        <f>IF([1]source_data!G52="","",IF([1]source_data!I52="","",[1]tailored_settings!$B$10))</f>
        <v>Primary grant reason</v>
      </c>
      <c r="AA50" s="11" t="str">
        <f>IF([1]source_data!G52="","",IF([1]source_data!I52="","",[1]source_data!I52))</f>
        <v>7. Customer where there is a child/ren in receipt of means-tested free school meals</v>
      </c>
      <c r="AB50" s="11" t="str">
        <f>IF([1]source_data!G52="","",IF([1]source_data!J52="","",[1]tailored_settings!$B$11))</f>
        <v/>
      </c>
      <c r="AC50" s="11" t="str">
        <f>IF([1]source_data!G52="","",IF([1]source_data!J52="","",[1]source_data!J52))</f>
        <v/>
      </c>
      <c r="AD50" s="11" t="str">
        <f>IF([1]source_data!G52="","",IF([1]source_data!K52="","",[1]tailored_settings!$B$12))</f>
        <v>Grant purpose</v>
      </c>
      <c r="AE50" s="11" t="str">
        <f>IF([1]source_data!G52="","",IF([1]source_data!K52="","",[1]source_data!K52))</f>
        <v>Food Vouchers</v>
      </c>
      <c r="AF50" s="11" t="str">
        <f>IF([1]source_data!G52="","",IF([1]source_data!L52="","",[1]tailored_settings!$B$13))</f>
        <v>Grant purpose</v>
      </c>
      <c r="AG50" s="11" t="str">
        <f>IF([1]source_data!G52="","",IF([1]source_data!L52="","",[1]source_data!L52))</f>
        <v>Clothing</v>
      </c>
      <c r="AH50" s="11" t="str">
        <f>IF([1]source_data!G52="","",IF([1]source_data!M52="","",[1]tailored_settings!$B$14))</f>
        <v/>
      </c>
      <c r="AI50" s="11" t="str">
        <f>IF([1]source_data!G52="","",IF([1]source_data!M52="","",[1]source_data!M52))</f>
        <v/>
      </c>
    </row>
    <row r="51" spans="1:35" x14ac:dyDescent="0.2">
      <c r="A51" s="6" t="str">
        <f>IF([1]source_data!G53="","",IF(AND([1]source_data!C53&lt;&gt;"",[1]tailored_settings!$B$15="Publish"),CONCATENATE([1]tailored_settings!$B$2&amp;[1]source_data!C53),IF(AND([1]source_data!C53&lt;&gt;"",[1]tailored_settings!$B$15="Do not publish"),CONCATENATE([1]tailored_settings!$B$2&amp;TEXT(ROW(A51)-1,"0000")&amp;"_"&amp;TEXT(F51,"yyyy-mm")),CONCATENATE([1]tailored_settings!$B$2&amp;TEXT(ROW(A51)-1,"0000")&amp;"_"&amp;TEXT(F51,"yyyy-mm")))))</f>
        <v>360G-Longleigh-E23-00053W</v>
      </c>
      <c r="B51" s="6" t="str">
        <f>IF([1]source_data!G53="","",IF([1]source_data!E53&lt;&gt;"",[1]source_data!E53,CONCATENATE("Grant to "&amp;G51)))</f>
        <v>Grant to Individual Recipient</v>
      </c>
      <c r="C51" s="6" t="str">
        <f>IF([1]source_data!G53="","",IF([1]source_data!F53="","",[1]source_data!F53))</f>
        <v>Helping to alleviate financial hardship</v>
      </c>
      <c r="D51" s="7">
        <f>IF([1]source_data!G53="","",IF([1]source_data!G53="","",[1]source_data!G53))</f>
        <v>1002.09</v>
      </c>
      <c r="E51" s="6" t="str">
        <f>IF([1]source_data!G53="","",[1]tailored_settings!$B$3)</f>
        <v>GBP</v>
      </c>
      <c r="F51" s="8">
        <f>IF([1]source_data!G53="","",IF([1]source_data!H53="","",[1]source_data!H53))</f>
        <v>45147</v>
      </c>
      <c r="G51" s="6" t="str">
        <f>IF([1]source_data!G53="","",[1]tailored_settings!$B$5)</f>
        <v>Individual Recipient</v>
      </c>
      <c r="H51" s="6" t="str">
        <f>IF([1]source_data!G53="","",IF(AND([1]source_data!A53&lt;&gt;"",[1]tailored_settings!$B$16="Publish"),CONCATENATE([1]tailored_settings!$B$2&amp;[1]source_data!A53),IF(AND([1]source_data!A53&lt;&gt;"",[1]tailored_settings!$B$16="Do not publish"),CONCATENATE([1]tailored_settings!$B$4&amp;TEXT(ROW(A51)-1,"0000")&amp;"_"&amp;TEXT(F51,"yyyy-mm")),CONCATENATE([1]tailored_settings!$B$4&amp;TEXT(ROW(A51)-1,"0000")&amp;"_"&amp;TEXT(F51,"yyyy-mm")))))</f>
        <v>360G-Longleigh-IND-0050_2023-08</v>
      </c>
      <c r="I51" s="6" t="str">
        <f>IF([1]source_data!G53="","",[1]tailored_settings!$B$7)</f>
        <v>Longleigh Foundation</v>
      </c>
      <c r="J51" s="6" t="str">
        <f>IF([1]source_data!G53="","",[1]tailored_settings!$B$6)</f>
        <v>GB-CHC-1169016</v>
      </c>
      <c r="K51" s="6" t="str">
        <f>IF([1]source_data!G53="","",IF([1]source_data!I53="","",VLOOKUP([1]source_data!I53,[1]codelist_mapping!A:C,3,FALSE)))</f>
        <v>GTIR080</v>
      </c>
      <c r="L51" s="6" t="str">
        <f>IF([1]source_data!G53="","",IF([1]source_data!J53="","",VLOOKUP([1]source_data!J53,[1]codelist_mapping!A:C,3,FALSE)))</f>
        <v/>
      </c>
      <c r="M51" s="6" t="str">
        <f>IF([1]source_data!G53="","",IF([1]source_data!K53="","",IF([1]source_data!M53&lt;&gt;"",CONCATENATE(VLOOKUP([1]source_data!K53,[1]codelist_mapping!F:H,3,FALSE)&amp;";"&amp;VLOOKUP([1]source_data!L53,[1]codelist_mapping!F:H,3,FALSE)&amp;";"&amp;VLOOKUP([1]source_data!M53,[1]codelist_mapping!F:H,3,FALSE)),IF([1]source_data!L53&lt;&gt;"",CONCATENATE(VLOOKUP([1]source_data!K53,[1]codelist_mapping!F:H,3,FALSE)&amp;";"&amp;VLOOKUP([1]source_data!L53,[1]codelist_mapping!F:H,3,FALSE)),IF([1]source_data!K53&lt;&gt;"",CONCATENATE(VLOOKUP([1]source_data!K53,[1]codelist_mapping!F:H,3,FALSE)))))))</f>
        <v>GTIP020;GTIP060</v>
      </c>
      <c r="N51" s="9" t="str">
        <f>IF([1]source_data!G53="","",IF([1]source_data!D53="","",VLOOKUP([1]source_data!D53,[1]geo_data!A:I,9,FALSE)))</f>
        <v>Dishley, Hathern &amp; Thorpe Acre</v>
      </c>
      <c r="O51" s="9" t="str">
        <f>IF([1]source_data!G53="","",IF([1]source_data!D53="","",VLOOKUP([1]source_data!D53,[1]geo_data!A:I,8,FALSE)))</f>
        <v>E05014670</v>
      </c>
      <c r="P51" s="9" t="str">
        <f>IF([1]source_data!G53="","",IF(LEFT(O51,3)="E05","WD",IF(LEFT(O51,3)="S13","WD",IF(LEFT(O51,3)="W05","WD",IF(LEFT(O51,3)="W06","UA",IF(LEFT(O51,3)="S12","CA",IF(LEFT(O51,3)="E06","UA",IF(LEFT(O51,3)="E07","NMD",IF(LEFT(O51,3)="E08","MD",IF(LEFT(O51,3)="E09","LONB"))))))))))</f>
        <v>WD</v>
      </c>
      <c r="Q51" s="9" t="str">
        <f>IF([1]source_data!G53="","",IF([1]source_data!D53="","",VLOOKUP([1]source_data!D53,[1]geo_data!A:I,7,FALSE)))</f>
        <v>Charnwood</v>
      </c>
      <c r="R51" s="9" t="str">
        <f>IF([1]source_data!G53="","",IF([1]source_data!D53="","",VLOOKUP([1]source_data!D53,[1]geo_data!A:I,6,FALSE)))</f>
        <v>E07000130</v>
      </c>
      <c r="S51" s="9" t="str">
        <f>IF([1]source_data!G53="","",IF(LEFT(R51,3)="E05","WD",IF(LEFT(R51,3)="S13","WD",IF(LEFT(R51,3)="W05","WD",IF(LEFT(R51,3)="W06","UA",IF(LEFT(R51,3)="S12","CA",IF(LEFT(R51,3)="E06","UA",IF(LEFT(R51,3)="E07","NMD",IF(LEFT(R51,3)="E08","MD",IF(LEFT(R51,3)="E09","LONB"))))))))))</f>
        <v>NMD</v>
      </c>
      <c r="T51" s="6" t="str">
        <f>IF([1]source_data!G53="","",IF([1]source_data!N53="","",[1]source_data!N53))</f>
        <v>Hardship Grant</v>
      </c>
      <c r="U51" s="10">
        <f>IF([1]source_data!G53="","",[1]tailored_settings!$B$8)</f>
        <v>45622</v>
      </c>
      <c r="V51" s="6" t="str">
        <f>IF([1]source_data!G53="","",[1]tailored_settings!$B$9)</f>
        <v>http://www.longleigh.org/</v>
      </c>
      <c r="W51" s="8">
        <f>IF([1]source_data!G53="","",IF([1]source_data!O53="","",[1]source_data!O53))</f>
        <v>45147</v>
      </c>
      <c r="X51" s="8">
        <f>IF([1]source_data!G53="","",IF([1]source_data!P53="","",[1]source_data!P53))</f>
        <v>45269</v>
      </c>
      <c r="Y51" s="6" t="str">
        <f>IF([1]source_data!G53="","",IF([1]source_data!Q53="","",[1]source_data!Q53))</f>
        <v/>
      </c>
      <c r="Z51" s="11" t="str">
        <f>IF([1]source_data!G53="","",IF([1]source_data!I53="","",[1]tailored_settings!$B$10))</f>
        <v>Primary grant reason</v>
      </c>
      <c r="AA51" s="11" t="str">
        <f>IF([1]source_data!G53="","",IF([1]source_data!I53="","",[1]source_data!I53))</f>
        <v>3  Customer/family moving from homelessness/supported living into independent living</v>
      </c>
      <c r="AB51" s="11" t="str">
        <f>IF([1]source_data!G53="","",IF([1]source_data!J53="","",[1]tailored_settings!$B$11))</f>
        <v/>
      </c>
      <c r="AC51" s="11" t="str">
        <f>IF([1]source_data!G53="","",IF([1]source_data!J53="","",[1]source_data!J53))</f>
        <v/>
      </c>
      <c r="AD51" s="11" t="str">
        <f>IF([1]source_data!G53="","",IF([1]source_data!K53="","",[1]tailored_settings!$B$12))</f>
        <v>Grant purpose</v>
      </c>
      <c r="AE51" s="11" t="str">
        <f>IF([1]source_data!G53="","",IF([1]source_data!K53="","",[1]source_data!K53))</f>
        <v xml:space="preserve">Furniture </v>
      </c>
      <c r="AF51" s="11" t="str">
        <f>IF([1]source_data!G53="","",IF([1]source_data!L53="","",[1]tailored_settings!$B$13))</f>
        <v>Grant purpose</v>
      </c>
      <c r="AG51" s="11" t="str">
        <f>IF([1]source_data!G53="","",IF([1]source_data!L53="","",[1]source_data!L53))</f>
        <v>Voucher for small household items</v>
      </c>
      <c r="AH51" s="11" t="str">
        <f>IF([1]source_data!G53="","",IF([1]source_data!M53="","",[1]tailored_settings!$B$14))</f>
        <v/>
      </c>
      <c r="AI51" s="11" t="str">
        <f>IF([1]source_data!G53="","",IF([1]source_data!M53="","",[1]source_data!M53))</f>
        <v/>
      </c>
    </row>
    <row r="52" spans="1:35" x14ac:dyDescent="0.2">
      <c r="A52" s="6" t="str">
        <f>IF([1]source_data!G54="","",IF(AND([1]source_data!C54&lt;&gt;"",[1]tailored_settings!$B$15="Publish"),CONCATENATE([1]tailored_settings!$B$2&amp;[1]source_data!C54),IF(AND([1]source_data!C54&lt;&gt;"",[1]tailored_settings!$B$15="Do not publish"),CONCATENATE([1]tailored_settings!$B$2&amp;TEXT(ROW(A52)-1,"0000")&amp;"_"&amp;TEXT(F52,"yyyy-mm")),CONCATENATE([1]tailored_settings!$B$2&amp;TEXT(ROW(A52)-1,"0000")&amp;"_"&amp;TEXT(F52,"yyyy-mm")))))</f>
        <v>360G-Longleigh-E23-00054W</v>
      </c>
      <c r="B52" s="6" t="str">
        <f>IF([1]source_data!G54="","",IF([1]source_data!E54&lt;&gt;"",[1]source_data!E54,CONCATENATE("Grant to "&amp;G52)))</f>
        <v>Grant to Individual Recipient</v>
      </c>
      <c r="C52" s="6" t="str">
        <f>IF([1]source_data!G54="","",IF([1]source_data!F54="","",[1]source_data!F54))</f>
        <v>Helping to alleviate financial hardship</v>
      </c>
      <c r="D52" s="7">
        <f>IF([1]source_data!G54="","",IF([1]source_data!G54="","",[1]source_data!G54))</f>
        <v>775.37</v>
      </c>
      <c r="E52" s="6" t="str">
        <f>IF([1]source_data!G54="","",[1]tailored_settings!$B$3)</f>
        <v>GBP</v>
      </c>
      <c r="F52" s="8">
        <f>IF([1]source_data!G54="","",IF([1]source_data!H54="","",[1]source_data!H54))</f>
        <v>45163</v>
      </c>
      <c r="G52" s="6" t="str">
        <f>IF([1]source_data!G54="","",[1]tailored_settings!$B$5)</f>
        <v>Individual Recipient</v>
      </c>
      <c r="H52" s="6" t="str">
        <f>IF([1]source_data!G54="","",IF(AND([1]source_data!A54&lt;&gt;"",[1]tailored_settings!$B$16="Publish"),CONCATENATE([1]tailored_settings!$B$2&amp;[1]source_data!A54),IF(AND([1]source_data!A54&lt;&gt;"",[1]tailored_settings!$B$16="Do not publish"),CONCATENATE([1]tailored_settings!$B$4&amp;TEXT(ROW(A52)-1,"0000")&amp;"_"&amp;TEXT(F52,"yyyy-mm")),CONCATENATE([1]tailored_settings!$B$4&amp;TEXT(ROW(A52)-1,"0000")&amp;"_"&amp;TEXT(F52,"yyyy-mm")))))</f>
        <v>360G-Longleigh-IND-0051_2023-08</v>
      </c>
      <c r="I52" s="6" t="str">
        <f>IF([1]source_data!G54="","",[1]tailored_settings!$B$7)</f>
        <v>Longleigh Foundation</v>
      </c>
      <c r="J52" s="6" t="str">
        <f>IF([1]source_data!G54="","",[1]tailored_settings!$B$6)</f>
        <v>GB-CHC-1169016</v>
      </c>
      <c r="K52" s="6" t="str">
        <f>IF([1]source_data!G54="","",IF([1]source_data!I54="","",VLOOKUP([1]source_data!I54,[1]codelist_mapping!A:C,3,FALSE)))</f>
        <v>GTIR080</v>
      </c>
      <c r="L52" s="6" t="str">
        <f>IF([1]source_data!G54="","",IF([1]source_data!J54="","",VLOOKUP([1]source_data!J54,[1]codelist_mapping!A:C,3,FALSE)))</f>
        <v/>
      </c>
      <c r="M52" s="6" t="str">
        <f>IF([1]source_data!G54="","",IF([1]source_data!K54="","",IF([1]source_data!M54&lt;&gt;"",CONCATENATE(VLOOKUP([1]source_data!K54,[1]codelist_mapping!F:H,3,FALSE)&amp;";"&amp;VLOOKUP([1]source_data!L54,[1]codelist_mapping!F:H,3,FALSE)&amp;";"&amp;VLOOKUP([1]source_data!M54,[1]codelist_mapping!F:H,3,FALSE)),IF([1]source_data!L54&lt;&gt;"",CONCATENATE(VLOOKUP([1]source_data!K54,[1]codelist_mapping!F:H,3,FALSE)&amp;";"&amp;VLOOKUP([1]source_data!L54,[1]codelist_mapping!F:H,3,FALSE)),IF([1]source_data!K54&lt;&gt;"",CONCATENATE(VLOOKUP([1]source_data!K54,[1]codelist_mapping!F:H,3,FALSE)))))))</f>
        <v>GTIP020</v>
      </c>
      <c r="N52" s="9" t="str">
        <f>IF([1]source_data!G54="","",IF([1]source_data!D54="","",VLOOKUP([1]source_data!D54,[1]geo_data!A:I,9,FALSE)))</f>
        <v>Riverfield</v>
      </c>
      <c r="O52" s="9" t="str">
        <f>IF([1]source_data!G54="","",IF([1]source_data!D54="","",VLOOKUP([1]source_data!D54,[1]geo_data!A:I,8,FALSE)))</f>
        <v>E05014513</v>
      </c>
      <c r="P52" s="9" t="str">
        <f>IF([1]source_data!G54="","",IF(LEFT(O52,3)="E05","WD",IF(LEFT(O52,3)="S13","WD",IF(LEFT(O52,3)="W05","WD",IF(LEFT(O52,3)="W06","UA",IF(LEFT(O52,3)="S12","CA",IF(LEFT(O52,3)="E06","UA",IF(LEFT(O52,3)="E07","NMD",IF(LEFT(O52,3)="E08","MD",IF(LEFT(O52,3)="E09","LONB"))))))))))</f>
        <v>WD</v>
      </c>
      <c r="Q52" s="9" t="str">
        <f>IF([1]source_data!G54="","",IF([1]source_data!D54="","",VLOOKUP([1]source_data!D54,[1]geo_data!A:I,7,FALSE)))</f>
        <v>Bedford</v>
      </c>
      <c r="R52" s="9" t="str">
        <f>IF([1]source_data!G54="","",IF([1]source_data!D54="","",VLOOKUP([1]source_data!D54,[1]geo_data!A:I,6,FALSE)))</f>
        <v>E06000055</v>
      </c>
      <c r="S52" s="9" t="str">
        <f>IF([1]source_data!G54="","",IF(LEFT(R52,3)="E05","WD",IF(LEFT(R52,3)="S13","WD",IF(LEFT(R52,3)="W05","WD",IF(LEFT(R52,3)="W06","UA",IF(LEFT(R52,3)="S12","CA",IF(LEFT(R52,3)="E06","UA",IF(LEFT(R52,3)="E07","NMD",IF(LEFT(R52,3)="E08","MD",IF(LEFT(R52,3)="E09","LONB"))))))))))</f>
        <v>UA</v>
      </c>
      <c r="T52" s="6" t="str">
        <f>IF([1]source_data!G54="","",IF([1]source_data!N54="","",[1]source_data!N54))</f>
        <v>Hardship Grant</v>
      </c>
      <c r="U52" s="10">
        <f>IF([1]source_data!G54="","",[1]tailored_settings!$B$8)</f>
        <v>45622</v>
      </c>
      <c r="V52" s="6" t="str">
        <f>IF([1]source_data!G54="","",[1]tailored_settings!$B$9)</f>
        <v>http://www.longleigh.org/</v>
      </c>
      <c r="W52" s="8">
        <f>IF([1]source_data!G54="","",IF([1]source_data!O54="","",[1]source_data!O54))</f>
        <v>45163</v>
      </c>
      <c r="X52" s="8">
        <f>IF([1]source_data!G54="","",IF([1]source_data!P54="","",[1]source_data!P54))</f>
        <v>45269</v>
      </c>
      <c r="Y52" s="6" t="str">
        <f>IF([1]source_data!G54="","",IF([1]source_data!Q54="","",[1]source_data!Q54))</f>
        <v/>
      </c>
      <c r="Z52" s="11" t="str">
        <f>IF([1]source_data!G54="","",IF([1]source_data!I54="","",[1]tailored_settings!$B$10))</f>
        <v>Primary grant reason</v>
      </c>
      <c r="AA52" s="11" t="str">
        <f>IF([1]source_data!G54="","",IF([1]source_data!I54="","",[1]source_data!I54))</f>
        <v>3  Customer/family moving from homelessness/supported living into independent living</v>
      </c>
      <c r="AB52" s="11" t="str">
        <f>IF([1]source_data!G54="","",IF([1]source_data!J54="","",[1]tailored_settings!$B$11))</f>
        <v/>
      </c>
      <c r="AC52" s="11" t="str">
        <f>IF([1]source_data!G54="","",IF([1]source_data!J54="","",[1]source_data!J54))</f>
        <v/>
      </c>
      <c r="AD52" s="11" t="str">
        <f>IF([1]source_data!G54="","",IF([1]source_data!K54="","",[1]tailored_settings!$B$12))</f>
        <v>Grant purpose</v>
      </c>
      <c r="AE52" s="11" t="str">
        <f>IF([1]source_data!G54="","",IF([1]source_data!K54="","",[1]source_data!K54))</f>
        <v>Appliances</v>
      </c>
      <c r="AF52" s="11" t="str">
        <f>IF([1]source_data!G54="","",IF([1]source_data!L54="","",[1]tailored_settings!$B$13))</f>
        <v/>
      </c>
      <c r="AG52" s="11" t="str">
        <f>IF([1]source_data!G54="","",IF([1]source_data!L54="","",[1]source_data!L54))</f>
        <v/>
      </c>
      <c r="AH52" s="11" t="str">
        <f>IF([1]source_data!G54="","",IF([1]source_data!M54="","",[1]tailored_settings!$B$14))</f>
        <v/>
      </c>
      <c r="AI52" s="11" t="str">
        <f>IF([1]source_data!G54="","",IF([1]source_data!M54="","",[1]source_data!M54))</f>
        <v/>
      </c>
    </row>
    <row r="53" spans="1:35" x14ac:dyDescent="0.2">
      <c r="A53" s="6" t="str">
        <f>IF([1]source_data!G55="","",IF(AND([1]source_data!C55&lt;&gt;"",[1]tailored_settings!$B$15="Publish"),CONCATENATE([1]tailored_settings!$B$2&amp;[1]source_data!C55),IF(AND([1]source_data!C55&lt;&gt;"",[1]tailored_settings!$B$15="Do not publish"),CONCATENATE([1]tailored_settings!$B$2&amp;TEXT(ROW(A53)-1,"0000")&amp;"_"&amp;TEXT(F53,"yyyy-mm")),CONCATENATE([1]tailored_settings!$B$2&amp;TEXT(ROW(A53)-1,"0000")&amp;"_"&amp;TEXT(F53,"yyyy-mm")))))</f>
        <v>360G-Longleigh-E23-00056W</v>
      </c>
      <c r="B53" s="6" t="str">
        <f>IF([1]source_data!G55="","",IF([1]source_data!E55&lt;&gt;"",[1]source_data!E55,CONCATENATE("Grant to "&amp;G53)))</f>
        <v>Grant to Individual Recipient</v>
      </c>
      <c r="C53" s="6" t="str">
        <f>IF([1]source_data!G55="","",IF([1]source_data!F55="","",[1]source_data!F55))</f>
        <v>Helping to alleviate financial hardship</v>
      </c>
      <c r="D53" s="7">
        <f>IF([1]source_data!G55="","",IF([1]source_data!G55="","",[1]source_data!G55))</f>
        <v>490</v>
      </c>
      <c r="E53" s="6" t="str">
        <f>IF([1]source_data!G55="","",[1]tailored_settings!$B$3)</f>
        <v>GBP</v>
      </c>
      <c r="F53" s="8">
        <f>IF([1]source_data!G55="","",IF([1]source_data!H55="","",[1]source_data!H55))</f>
        <v>45149</v>
      </c>
      <c r="G53" s="6" t="str">
        <f>IF([1]source_data!G55="","",[1]tailored_settings!$B$5)</f>
        <v>Individual Recipient</v>
      </c>
      <c r="H53" s="6" t="str">
        <f>IF([1]source_data!G55="","",IF(AND([1]source_data!A55&lt;&gt;"",[1]tailored_settings!$B$16="Publish"),CONCATENATE([1]tailored_settings!$B$2&amp;[1]source_data!A55),IF(AND([1]source_data!A55&lt;&gt;"",[1]tailored_settings!$B$16="Do not publish"),CONCATENATE([1]tailored_settings!$B$4&amp;TEXT(ROW(A53)-1,"0000")&amp;"_"&amp;TEXT(F53,"yyyy-mm")),CONCATENATE([1]tailored_settings!$B$4&amp;TEXT(ROW(A53)-1,"0000")&amp;"_"&amp;TEXT(F53,"yyyy-mm")))))</f>
        <v>360G-Longleigh-IND-0052_2023-08</v>
      </c>
      <c r="I53" s="6" t="str">
        <f>IF([1]source_data!G55="","",[1]tailored_settings!$B$7)</f>
        <v>Longleigh Foundation</v>
      </c>
      <c r="J53" s="6" t="str">
        <f>IF([1]source_data!G55="","",[1]tailored_settings!$B$6)</f>
        <v>GB-CHC-1169016</v>
      </c>
      <c r="K53" s="6" t="str">
        <f>IF([1]source_data!G55="","",IF([1]source_data!I55="","",VLOOKUP([1]source_data!I55,[1]codelist_mapping!A:C,3,FALSE)))</f>
        <v>GTIR040</v>
      </c>
      <c r="L53" s="6" t="str">
        <f>IF([1]source_data!G55="","",IF([1]source_data!J55="","",VLOOKUP([1]source_data!J55,[1]codelist_mapping!A:C,3,FALSE)))</f>
        <v/>
      </c>
      <c r="M53" s="6" t="str">
        <f>IF([1]source_data!G55="","",IF([1]source_data!K55="","",IF([1]source_data!M55&lt;&gt;"",CONCATENATE(VLOOKUP([1]source_data!K55,[1]codelist_mapping!F:H,3,FALSE)&amp;";"&amp;VLOOKUP([1]source_data!L55,[1]codelist_mapping!F:H,3,FALSE)&amp;";"&amp;VLOOKUP([1]source_data!M55,[1]codelist_mapping!F:H,3,FALSE)),IF([1]source_data!L55&lt;&gt;"",CONCATENATE(VLOOKUP([1]source_data!K55,[1]codelist_mapping!F:H,3,FALSE)&amp;";"&amp;VLOOKUP([1]source_data!L55,[1]codelist_mapping!F:H,3,FALSE)),IF([1]source_data!K55&lt;&gt;"",CONCATENATE(VLOOKUP([1]source_data!K55,[1]codelist_mapping!F:H,3,FALSE)))))))</f>
        <v>GTIP070;GTIP080</v>
      </c>
      <c r="N53" s="9" t="str">
        <f>IF([1]source_data!G55="","",IF([1]source_data!D55="","",VLOOKUP([1]source_data!D55,[1]geo_data!A:I,9,FALSE)))</f>
        <v>Amesbury West</v>
      </c>
      <c r="O53" s="9" t="str">
        <f>IF([1]source_data!G55="","",IF([1]source_data!D55="","",VLOOKUP([1]source_data!D55,[1]geo_data!A:I,8,FALSE)))</f>
        <v>E05013402</v>
      </c>
      <c r="P53" s="9" t="str">
        <f>IF([1]source_data!G55="","",IF(LEFT(O53,3)="E05","WD",IF(LEFT(O53,3)="S13","WD",IF(LEFT(O53,3)="W05","WD",IF(LEFT(O53,3)="W06","UA",IF(LEFT(O53,3)="S12","CA",IF(LEFT(O53,3)="E06","UA",IF(LEFT(O53,3)="E07","NMD",IF(LEFT(O53,3)="E08","MD",IF(LEFT(O53,3)="E09","LONB"))))))))))</f>
        <v>WD</v>
      </c>
      <c r="Q53" s="9" t="str">
        <f>IF([1]source_data!G55="","",IF([1]source_data!D55="","",VLOOKUP([1]source_data!D55,[1]geo_data!A:I,7,FALSE)))</f>
        <v>Wiltshire</v>
      </c>
      <c r="R53" s="9" t="str">
        <f>IF([1]source_data!G55="","",IF([1]source_data!D55="","",VLOOKUP([1]source_data!D55,[1]geo_data!A:I,6,FALSE)))</f>
        <v>E06000054</v>
      </c>
      <c r="S53" s="9" t="str">
        <f>IF([1]source_data!G55="","",IF(LEFT(R53,3)="E05","WD",IF(LEFT(R53,3)="S13","WD",IF(LEFT(R53,3)="W05","WD",IF(LEFT(R53,3)="W06","UA",IF(LEFT(R53,3)="S12","CA",IF(LEFT(R53,3)="E06","UA",IF(LEFT(R53,3)="E07","NMD",IF(LEFT(R53,3)="E08","MD",IF(LEFT(R53,3)="E09","LONB"))))))))))</f>
        <v>UA</v>
      </c>
      <c r="T53" s="6" t="str">
        <f>IF([1]source_data!G55="","",IF([1]source_data!N55="","",[1]source_data!N55))</f>
        <v>Hardship Grant</v>
      </c>
      <c r="U53" s="10">
        <f>IF([1]source_data!G55="","",[1]tailored_settings!$B$8)</f>
        <v>45622</v>
      </c>
      <c r="V53" s="6" t="str">
        <f>IF([1]source_data!G55="","",[1]tailored_settings!$B$9)</f>
        <v>http://www.longleigh.org/</v>
      </c>
      <c r="W53" s="8">
        <f>IF([1]source_data!G55="","",IF([1]source_data!O55="","",[1]source_data!O55))</f>
        <v>45149</v>
      </c>
      <c r="X53" s="8">
        <f>IF([1]source_data!G55="","",IF([1]source_data!P55="","",[1]source_data!P55))</f>
        <v>45271</v>
      </c>
      <c r="Y53" s="6" t="str">
        <f>IF([1]source_data!G55="","",IF([1]source_data!Q55="","",[1]source_data!Q55))</f>
        <v/>
      </c>
      <c r="Z53" s="11" t="str">
        <f>IF([1]source_data!G55="","",IF([1]source_data!I55="","",[1]tailored_settings!$B$10))</f>
        <v>Primary grant reason</v>
      </c>
      <c r="AA53" s="11" t="str">
        <f>IF([1]source_data!G55="","",IF([1]source_data!I55="","",[1]source_data!I55))</f>
        <v>2. Customer receiving medication and/or therapy for a mental health condition or substance addiction</v>
      </c>
      <c r="AB53" s="11" t="str">
        <f>IF([1]source_data!G55="","",IF([1]source_data!J55="","",[1]tailored_settings!$B$11))</f>
        <v/>
      </c>
      <c r="AC53" s="11" t="str">
        <f>IF([1]source_data!G55="","",IF([1]source_data!J55="","",[1]source_data!J55))</f>
        <v/>
      </c>
      <c r="AD53" s="11" t="str">
        <f>IF([1]source_data!G55="","",IF([1]source_data!K55="","",[1]tailored_settings!$B$12))</f>
        <v>Grant purpose</v>
      </c>
      <c r="AE53" s="11" t="str">
        <f>IF([1]source_data!G55="","",IF([1]source_data!K55="","",[1]source_data!K55))</f>
        <v>Food Vouchers</v>
      </c>
      <c r="AF53" s="11" t="str">
        <f>IF([1]source_data!G55="","",IF([1]source_data!L55="","",[1]tailored_settings!$B$13))</f>
        <v>Grant purpose</v>
      </c>
      <c r="AG53" s="11" t="str">
        <f>IF([1]source_data!G55="","",IF([1]source_data!L55="","",[1]source_data!L55))</f>
        <v>Clothing</v>
      </c>
      <c r="AH53" s="11" t="str">
        <f>IF([1]source_data!G55="","",IF([1]source_data!M55="","",[1]tailored_settings!$B$14))</f>
        <v/>
      </c>
      <c r="AI53" s="11" t="str">
        <f>IF([1]source_data!G55="","",IF([1]source_data!M55="","",[1]source_data!M55))</f>
        <v/>
      </c>
    </row>
    <row r="54" spans="1:35" x14ac:dyDescent="0.2">
      <c r="A54" s="6" t="str">
        <f>IF([1]source_data!G56="","",IF(AND([1]source_data!C56&lt;&gt;"",[1]tailored_settings!$B$15="Publish"),CONCATENATE([1]tailored_settings!$B$2&amp;[1]source_data!C56),IF(AND([1]source_data!C56&lt;&gt;"",[1]tailored_settings!$B$15="Do not publish"),CONCATENATE([1]tailored_settings!$B$2&amp;TEXT(ROW(A54)-1,"0000")&amp;"_"&amp;TEXT(F54,"yyyy-mm")),CONCATENATE([1]tailored_settings!$B$2&amp;TEXT(ROW(A54)-1,"0000")&amp;"_"&amp;TEXT(F54,"yyyy-mm")))))</f>
        <v>360G-Longleigh-E23-00057W</v>
      </c>
      <c r="B54" s="6" t="str">
        <f>IF([1]source_data!G56="","",IF([1]source_data!E56&lt;&gt;"",[1]source_data!E56,CONCATENATE("Grant to "&amp;G54)))</f>
        <v>Grant to Individual Recipient</v>
      </c>
      <c r="C54" s="6" t="str">
        <f>IF([1]source_data!G56="","",IF([1]source_data!F56="","",[1]source_data!F56))</f>
        <v>Helping to alleviate financial hardship</v>
      </c>
      <c r="D54" s="7">
        <f>IF([1]source_data!G56="","",IF([1]source_data!G56="","",[1]source_data!G56))</f>
        <v>600</v>
      </c>
      <c r="E54" s="6" t="str">
        <f>IF([1]source_data!G56="","",[1]tailored_settings!$B$3)</f>
        <v>GBP</v>
      </c>
      <c r="F54" s="8">
        <f>IF([1]source_data!G56="","",IF([1]source_data!H56="","",[1]source_data!H56))</f>
        <v>45149</v>
      </c>
      <c r="G54" s="6" t="str">
        <f>IF([1]source_data!G56="","",[1]tailored_settings!$B$5)</f>
        <v>Individual Recipient</v>
      </c>
      <c r="H54" s="6" t="str">
        <f>IF([1]source_data!G56="","",IF(AND([1]source_data!A56&lt;&gt;"",[1]tailored_settings!$B$16="Publish"),CONCATENATE([1]tailored_settings!$B$2&amp;[1]source_data!A56),IF(AND([1]source_data!A56&lt;&gt;"",[1]tailored_settings!$B$16="Do not publish"),CONCATENATE([1]tailored_settings!$B$4&amp;TEXT(ROW(A54)-1,"0000")&amp;"_"&amp;TEXT(F54,"yyyy-mm")),CONCATENATE([1]tailored_settings!$B$4&amp;TEXT(ROW(A54)-1,"0000")&amp;"_"&amp;TEXT(F54,"yyyy-mm")))))</f>
        <v>360G-Longleigh-IND-0053_2023-08</v>
      </c>
      <c r="I54" s="6" t="str">
        <f>IF([1]source_data!G56="","",[1]tailored_settings!$B$7)</f>
        <v>Longleigh Foundation</v>
      </c>
      <c r="J54" s="6" t="str">
        <f>IF([1]source_data!G56="","",[1]tailored_settings!$B$6)</f>
        <v>GB-CHC-1169016</v>
      </c>
      <c r="K54" s="6" t="str">
        <f>IF([1]source_data!G56="","",IF([1]source_data!I56="","",VLOOKUP([1]source_data!I56,[1]codelist_mapping!A:C,3,FALSE)))</f>
        <v>GTIR030</v>
      </c>
      <c r="L54" s="6" t="str">
        <f>IF([1]source_data!G56="","",IF([1]source_data!J56="","",VLOOKUP([1]source_data!J56,[1]codelist_mapping!A:C,3,FALSE)))</f>
        <v/>
      </c>
      <c r="M54" s="6" t="str">
        <f>IF([1]source_data!G56="","",IF([1]source_data!K56="","",IF([1]source_data!M56&lt;&gt;"",CONCATENATE(VLOOKUP([1]source_data!K56,[1]codelist_mapping!F:H,3,FALSE)&amp;";"&amp;VLOOKUP([1]source_data!L56,[1]codelist_mapping!F:H,3,FALSE)&amp;";"&amp;VLOOKUP([1]source_data!M56,[1]codelist_mapping!F:H,3,FALSE)),IF([1]source_data!L56&lt;&gt;"",CONCATENATE(VLOOKUP([1]source_data!K56,[1]codelist_mapping!F:H,3,FALSE)&amp;";"&amp;VLOOKUP([1]source_data!L56,[1]codelist_mapping!F:H,3,FALSE)),IF([1]source_data!K56&lt;&gt;"",CONCATENATE(VLOOKUP([1]source_data!K56,[1]codelist_mapping!F:H,3,FALSE)))))))</f>
        <v>GTIP070</v>
      </c>
      <c r="N54" s="9" t="str">
        <f>IF([1]source_data!G56="","",IF([1]source_data!D56="","",VLOOKUP([1]source_data!D56,[1]geo_data!A:I,9,FALSE)))</f>
        <v>Weston-super-Mare South</v>
      </c>
      <c r="O54" s="9" t="str">
        <f>IF([1]source_data!G56="","",IF([1]source_data!D56="","",VLOOKUP([1]source_data!D56,[1]geo_data!A:I,8,FALSE)))</f>
        <v>E05010297</v>
      </c>
      <c r="P54" s="9" t="str">
        <f>IF([1]source_data!G56="","",IF(LEFT(O54,3)="E05","WD",IF(LEFT(O54,3)="S13","WD",IF(LEFT(O54,3)="W05","WD",IF(LEFT(O54,3)="W06","UA",IF(LEFT(O54,3)="S12","CA",IF(LEFT(O54,3)="E06","UA",IF(LEFT(O54,3)="E07","NMD",IF(LEFT(O54,3)="E08","MD",IF(LEFT(O54,3)="E09","LONB"))))))))))</f>
        <v>WD</v>
      </c>
      <c r="Q54" s="9" t="str">
        <f>IF([1]source_data!G56="","",IF([1]source_data!D56="","",VLOOKUP([1]source_data!D56,[1]geo_data!A:I,7,FALSE)))</f>
        <v>North Somerset</v>
      </c>
      <c r="R54" s="9" t="str">
        <f>IF([1]source_data!G56="","",IF([1]source_data!D56="","",VLOOKUP([1]source_data!D56,[1]geo_data!A:I,6,FALSE)))</f>
        <v>E06000024</v>
      </c>
      <c r="S54" s="9" t="str">
        <f>IF([1]source_data!G56="","",IF(LEFT(R54,3)="E05","WD",IF(LEFT(R54,3)="S13","WD",IF(LEFT(R54,3)="W05","WD",IF(LEFT(R54,3)="W06","UA",IF(LEFT(R54,3)="S12","CA",IF(LEFT(R54,3)="E06","UA",IF(LEFT(R54,3)="E07","NMD",IF(LEFT(R54,3)="E08","MD",IF(LEFT(R54,3)="E09","LONB"))))))))))</f>
        <v>UA</v>
      </c>
      <c r="T54" s="6" t="str">
        <f>IF([1]source_data!G56="","",IF([1]source_data!N56="","",[1]source_data!N56))</f>
        <v>Hardship Grant</v>
      </c>
      <c r="U54" s="10">
        <f>IF([1]source_data!G56="","",[1]tailored_settings!$B$8)</f>
        <v>45622</v>
      </c>
      <c r="V54" s="6" t="str">
        <f>IF([1]source_data!G56="","",[1]tailored_settings!$B$9)</f>
        <v>http://www.longleigh.org/</v>
      </c>
      <c r="W54" s="8">
        <f>IF([1]source_data!G56="","",IF([1]source_data!O56="","",[1]source_data!O56))</f>
        <v>45149</v>
      </c>
      <c r="X54" s="8">
        <f>IF([1]source_data!G56="","",IF([1]source_data!P56="","",[1]source_data!P56))</f>
        <v>45269</v>
      </c>
      <c r="Y54" s="6" t="str">
        <f>IF([1]source_data!G56="","",IF([1]source_data!Q56="","",[1]source_data!Q56))</f>
        <v/>
      </c>
      <c r="Z54" s="11" t="str">
        <f>IF([1]source_data!G56="","",IF([1]source_data!I56="","",[1]tailored_settings!$B$10))</f>
        <v>Primary grant reason</v>
      </c>
      <c r="AA54" s="11" t="str">
        <f>IF([1]source_data!G56="","",IF([1]source_data!I56="","",[1]source_data!I56))</f>
        <v>1. Customer (or family member residing with them) with a diagnosed condition or disability (physical and/or sensory and/or behavioural)</v>
      </c>
      <c r="AB54" s="11" t="str">
        <f>IF([1]source_data!G56="","",IF([1]source_data!J56="","",[1]tailored_settings!$B$11))</f>
        <v/>
      </c>
      <c r="AC54" s="11" t="str">
        <f>IF([1]source_data!G56="","",IF([1]source_data!J56="","",[1]source_data!J56))</f>
        <v/>
      </c>
      <c r="AD54" s="11" t="str">
        <f>IF([1]source_data!G56="","",IF([1]source_data!K56="","",[1]tailored_settings!$B$12))</f>
        <v>Grant purpose</v>
      </c>
      <c r="AE54" s="11" t="str">
        <f>IF([1]source_data!G56="","",IF([1]source_data!K56="","",[1]source_data!K56))</f>
        <v>Food Vouchers</v>
      </c>
      <c r="AF54" s="11" t="str">
        <f>IF([1]source_data!G56="","",IF([1]source_data!L56="","",[1]tailored_settings!$B$13))</f>
        <v/>
      </c>
      <c r="AG54" s="11" t="str">
        <f>IF([1]source_data!G56="","",IF([1]source_data!L56="","",[1]source_data!L56))</f>
        <v/>
      </c>
      <c r="AH54" s="11" t="str">
        <f>IF([1]source_data!G56="","",IF([1]source_data!M56="","",[1]tailored_settings!$B$14))</f>
        <v/>
      </c>
      <c r="AI54" s="11" t="str">
        <f>IF([1]source_data!G56="","",IF([1]source_data!M56="","",[1]source_data!M56))</f>
        <v/>
      </c>
    </row>
    <row r="55" spans="1:35" x14ac:dyDescent="0.2">
      <c r="A55" s="6" t="str">
        <f>IF([1]source_data!G57="","",IF(AND([1]source_data!C57&lt;&gt;"",[1]tailored_settings!$B$15="Publish"),CONCATENATE([1]tailored_settings!$B$2&amp;[1]source_data!C57),IF(AND([1]source_data!C57&lt;&gt;"",[1]tailored_settings!$B$15="Do not publish"),CONCATENATE([1]tailored_settings!$B$2&amp;TEXT(ROW(A55)-1,"0000")&amp;"_"&amp;TEXT(F55,"yyyy-mm")),CONCATENATE([1]tailored_settings!$B$2&amp;TEXT(ROW(A55)-1,"0000")&amp;"_"&amp;TEXT(F55,"yyyy-mm")))))</f>
        <v>360G-Longleigh-E23-00058W</v>
      </c>
      <c r="B55" s="6" t="str">
        <f>IF([1]source_data!G57="","",IF([1]source_data!E57&lt;&gt;"",[1]source_data!E57,CONCATENATE("Grant to "&amp;G55)))</f>
        <v>Grant to Individual Recipient</v>
      </c>
      <c r="C55" s="6" t="str">
        <f>IF([1]source_data!G57="","",IF([1]source_data!F57="","",[1]source_data!F57))</f>
        <v>Helping to alleviate financial hardship</v>
      </c>
      <c r="D55" s="7">
        <f>IF([1]source_data!G57="","",IF([1]source_data!G57="","",[1]source_data!G57))</f>
        <v>1018</v>
      </c>
      <c r="E55" s="6" t="str">
        <f>IF([1]source_data!G57="","",[1]tailored_settings!$B$3)</f>
        <v>GBP</v>
      </c>
      <c r="F55" s="8">
        <f>IF([1]source_data!G57="","",IF([1]source_data!H57="","",[1]source_data!H57))</f>
        <v>45152</v>
      </c>
      <c r="G55" s="6" t="str">
        <f>IF([1]source_data!G57="","",[1]tailored_settings!$B$5)</f>
        <v>Individual Recipient</v>
      </c>
      <c r="H55" s="6" t="str">
        <f>IF([1]source_data!G57="","",IF(AND([1]source_data!A57&lt;&gt;"",[1]tailored_settings!$B$16="Publish"),CONCATENATE([1]tailored_settings!$B$2&amp;[1]source_data!A57),IF(AND([1]source_data!A57&lt;&gt;"",[1]tailored_settings!$B$16="Do not publish"),CONCATENATE([1]tailored_settings!$B$4&amp;TEXT(ROW(A55)-1,"0000")&amp;"_"&amp;TEXT(F55,"yyyy-mm")),CONCATENATE([1]tailored_settings!$B$4&amp;TEXT(ROW(A55)-1,"0000")&amp;"_"&amp;TEXT(F55,"yyyy-mm")))))</f>
        <v>360G-Longleigh-IND-0054_2023-08</v>
      </c>
      <c r="I55" s="6" t="str">
        <f>IF([1]source_data!G57="","",[1]tailored_settings!$B$7)</f>
        <v>Longleigh Foundation</v>
      </c>
      <c r="J55" s="6" t="str">
        <f>IF([1]source_data!G57="","",[1]tailored_settings!$B$6)</f>
        <v>GB-CHC-1169016</v>
      </c>
      <c r="K55" s="6" t="str">
        <f>IF([1]source_data!G57="","",IF([1]source_data!I57="","",VLOOKUP([1]source_data!I57,[1]codelist_mapping!A:C,3,FALSE)))</f>
        <v>GTIR040</v>
      </c>
      <c r="L55" s="6" t="str">
        <f>IF([1]source_data!G57="","",IF([1]source_data!J57="","",VLOOKUP([1]source_data!J57,[1]codelist_mapping!A:C,3,FALSE)))</f>
        <v/>
      </c>
      <c r="M55" s="6" t="str">
        <f>IF([1]source_data!G57="","",IF([1]source_data!K57="","",IF([1]source_data!M57&lt;&gt;"",CONCATENATE(VLOOKUP([1]source_data!K57,[1]codelist_mapping!F:H,3,FALSE)&amp;";"&amp;VLOOKUP([1]source_data!L57,[1]codelist_mapping!F:H,3,FALSE)&amp;";"&amp;VLOOKUP([1]source_data!M57,[1]codelist_mapping!F:H,3,FALSE)),IF([1]source_data!L57&lt;&gt;"",CONCATENATE(VLOOKUP([1]source_data!K57,[1]codelist_mapping!F:H,3,FALSE)&amp;";"&amp;VLOOKUP([1]source_data!L57,[1]codelist_mapping!F:H,3,FALSE)),IF([1]source_data!K57&lt;&gt;"",CONCATENATE(VLOOKUP([1]source_data!K57,[1]codelist_mapping!F:H,3,FALSE)))))))</f>
        <v>GTIP070;GTIP020</v>
      </c>
      <c r="N55" s="9" t="str">
        <f>IF([1]source_data!G57="","",IF([1]source_data!D57="","",VLOOKUP([1]source_data!D57,[1]geo_data!A:I,9,FALSE)))</f>
        <v>Warwick Aylesford</v>
      </c>
      <c r="O55" s="9" t="str">
        <f>IF([1]source_data!G57="","",IF([1]source_data!D57="","",VLOOKUP([1]source_data!D57,[1]geo_data!A:I,8,FALSE)))</f>
        <v>E05012628</v>
      </c>
      <c r="P55" s="9" t="str">
        <f>IF([1]source_data!G57="","",IF(LEFT(O55,3)="E05","WD",IF(LEFT(O55,3)="S13","WD",IF(LEFT(O55,3)="W05","WD",IF(LEFT(O55,3)="W06","UA",IF(LEFT(O55,3)="S12","CA",IF(LEFT(O55,3)="E06","UA",IF(LEFT(O55,3)="E07","NMD",IF(LEFT(O55,3)="E08","MD",IF(LEFT(O55,3)="E09","LONB"))))))))))</f>
        <v>WD</v>
      </c>
      <c r="Q55" s="9" t="str">
        <f>IF([1]source_data!G57="","",IF([1]source_data!D57="","",VLOOKUP([1]source_data!D57,[1]geo_data!A:I,7,FALSE)))</f>
        <v>Warwick</v>
      </c>
      <c r="R55" s="9" t="str">
        <f>IF([1]source_data!G57="","",IF([1]source_data!D57="","",VLOOKUP([1]source_data!D57,[1]geo_data!A:I,6,FALSE)))</f>
        <v>E07000222</v>
      </c>
      <c r="S55" s="9" t="str">
        <f>IF([1]source_data!G57="","",IF(LEFT(R55,3)="E05","WD",IF(LEFT(R55,3)="S13","WD",IF(LEFT(R55,3)="W05","WD",IF(LEFT(R55,3)="W06","UA",IF(LEFT(R55,3)="S12","CA",IF(LEFT(R55,3)="E06","UA",IF(LEFT(R55,3)="E07","NMD",IF(LEFT(R55,3)="E08","MD",IF(LEFT(R55,3)="E09","LONB"))))))))))</f>
        <v>NMD</v>
      </c>
      <c r="T55" s="6" t="str">
        <f>IF([1]source_data!G57="","",IF([1]source_data!N57="","",[1]source_data!N57))</f>
        <v>Hardship Grant</v>
      </c>
      <c r="U55" s="10">
        <f>IF([1]source_data!G57="","",[1]tailored_settings!$B$8)</f>
        <v>45622</v>
      </c>
      <c r="V55" s="6" t="str">
        <f>IF([1]source_data!G57="","",[1]tailored_settings!$B$9)</f>
        <v>http://www.longleigh.org/</v>
      </c>
      <c r="W55" s="8">
        <f>IF([1]source_data!G57="","",IF([1]source_data!O57="","",[1]source_data!O57))</f>
        <v>45152</v>
      </c>
      <c r="X55" s="8">
        <f>IF([1]source_data!G57="","",IF([1]source_data!P57="","",[1]source_data!P57))</f>
        <v>45190</v>
      </c>
      <c r="Y55" s="6" t="str">
        <f>IF([1]source_data!G57="","",IF([1]source_data!Q57="","",[1]source_data!Q57))</f>
        <v/>
      </c>
      <c r="Z55" s="11" t="str">
        <f>IF([1]source_data!G57="","",IF([1]source_data!I57="","",[1]tailored_settings!$B$10))</f>
        <v>Primary grant reason</v>
      </c>
      <c r="AA55" s="11" t="str">
        <f>IF([1]source_data!G57="","",IF([1]source_data!I57="","",[1]source_data!I57))</f>
        <v>2. Customer receiving medication and/or therapy for a mental health condition or substance addiction</v>
      </c>
      <c r="AB55" s="11" t="str">
        <f>IF([1]source_data!G57="","",IF([1]source_data!J57="","",[1]tailored_settings!$B$11))</f>
        <v/>
      </c>
      <c r="AC55" s="11" t="str">
        <f>IF([1]source_data!G57="","",IF([1]source_data!J57="","",[1]source_data!J57))</f>
        <v/>
      </c>
      <c r="AD55" s="11" t="str">
        <f>IF([1]source_data!G57="","",IF([1]source_data!K57="","",[1]tailored_settings!$B$12))</f>
        <v>Grant purpose</v>
      </c>
      <c r="AE55" s="11" t="str">
        <f>IF([1]source_data!G57="","",IF([1]source_data!K57="","",[1]source_data!K57))</f>
        <v>Food Vouchers</v>
      </c>
      <c r="AF55" s="11" t="str">
        <f>IF([1]source_data!G57="","",IF([1]source_data!L57="","",[1]tailored_settings!$B$13))</f>
        <v>Grant purpose</v>
      </c>
      <c r="AG55" s="11" t="str">
        <f>IF([1]source_data!G57="","",IF([1]source_data!L57="","",[1]source_data!L57))</f>
        <v>Appliances</v>
      </c>
      <c r="AH55" s="11" t="str">
        <f>IF([1]source_data!G57="","",IF([1]source_data!M57="","",[1]tailored_settings!$B$14))</f>
        <v/>
      </c>
      <c r="AI55" s="11" t="str">
        <f>IF([1]source_data!G57="","",IF([1]source_data!M57="","",[1]source_data!M57))</f>
        <v/>
      </c>
    </row>
    <row r="56" spans="1:35" x14ac:dyDescent="0.2">
      <c r="A56" s="6" t="str">
        <f>IF([1]source_data!G58="","",IF(AND([1]source_data!C58&lt;&gt;"",[1]tailored_settings!$B$15="Publish"),CONCATENATE([1]tailored_settings!$B$2&amp;[1]source_data!C58),IF(AND([1]source_data!C58&lt;&gt;"",[1]tailored_settings!$B$15="Do not publish"),CONCATENATE([1]tailored_settings!$B$2&amp;TEXT(ROW(A56)-1,"0000")&amp;"_"&amp;TEXT(F56,"yyyy-mm")),CONCATENATE([1]tailored_settings!$B$2&amp;TEXT(ROW(A56)-1,"0000")&amp;"_"&amp;TEXT(F56,"yyyy-mm")))))</f>
        <v>360G-Longleigh-E23-00059W</v>
      </c>
      <c r="B56" s="6" t="str">
        <f>IF([1]source_data!G58="","",IF([1]source_data!E58&lt;&gt;"",[1]source_data!E58,CONCATENATE("Grant to "&amp;G56)))</f>
        <v>Grant to Individual Recipient</v>
      </c>
      <c r="C56" s="6" t="str">
        <f>IF([1]source_data!G58="","",IF([1]source_data!F58="","",[1]source_data!F58))</f>
        <v>Helping to alleviate financial hardship</v>
      </c>
      <c r="D56" s="7">
        <f>IF([1]source_data!G58="","",IF([1]source_data!G58="","",[1]source_data!G58))</f>
        <v>1019</v>
      </c>
      <c r="E56" s="6" t="str">
        <f>IF([1]source_data!G58="","",[1]tailored_settings!$B$3)</f>
        <v>GBP</v>
      </c>
      <c r="F56" s="8">
        <f>IF([1]source_data!G58="","",IF([1]source_data!H58="","",[1]source_data!H58))</f>
        <v>45148</v>
      </c>
      <c r="G56" s="6" t="str">
        <f>IF([1]source_data!G58="","",[1]tailored_settings!$B$5)</f>
        <v>Individual Recipient</v>
      </c>
      <c r="H56" s="6" t="str">
        <f>IF([1]source_data!G58="","",IF(AND([1]source_data!A58&lt;&gt;"",[1]tailored_settings!$B$16="Publish"),CONCATENATE([1]tailored_settings!$B$2&amp;[1]source_data!A58),IF(AND([1]source_data!A58&lt;&gt;"",[1]tailored_settings!$B$16="Do not publish"),CONCATENATE([1]tailored_settings!$B$4&amp;TEXT(ROW(A56)-1,"0000")&amp;"_"&amp;TEXT(F56,"yyyy-mm")),CONCATENATE([1]tailored_settings!$B$4&amp;TEXT(ROW(A56)-1,"0000")&amp;"_"&amp;TEXT(F56,"yyyy-mm")))))</f>
        <v>360G-Longleigh-IND-0055_2023-08</v>
      </c>
      <c r="I56" s="6" t="str">
        <f>IF([1]source_data!G58="","",[1]tailored_settings!$B$7)</f>
        <v>Longleigh Foundation</v>
      </c>
      <c r="J56" s="6" t="str">
        <f>IF([1]source_data!G58="","",[1]tailored_settings!$B$6)</f>
        <v>GB-CHC-1169016</v>
      </c>
      <c r="K56" s="6" t="str">
        <f>IF([1]source_data!G58="","",IF([1]source_data!I58="","",VLOOKUP([1]source_data!I58,[1]codelist_mapping!A:C,3,FALSE)))</f>
        <v>GTIR080</v>
      </c>
      <c r="L56" s="6" t="str">
        <f>IF([1]source_data!G58="","",IF([1]source_data!J58="","",VLOOKUP([1]source_data!J58,[1]codelist_mapping!A:C,3,FALSE)))</f>
        <v/>
      </c>
      <c r="M56" s="6" t="str">
        <f>IF([1]source_data!G58="","",IF([1]source_data!K58="","",IF([1]source_data!M58&lt;&gt;"",CONCATENATE(VLOOKUP([1]source_data!K58,[1]codelist_mapping!F:H,3,FALSE)&amp;";"&amp;VLOOKUP([1]source_data!L58,[1]codelist_mapping!F:H,3,FALSE)&amp;";"&amp;VLOOKUP([1]source_data!M58,[1]codelist_mapping!F:H,3,FALSE)),IF([1]source_data!L58&lt;&gt;"",CONCATENATE(VLOOKUP([1]source_data!K58,[1]codelist_mapping!F:H,3,FALSE)&amp;";"&amp;VLOOKUP([1]source_data!L58,[1]codelist_mapping!F:H,3,FALSE)),IF([1]source_data!K58&lt;&gt;"",CONCATENATE(VLOOKUP([1]source_data!K58,[1]codelist_mapping!F:H,3,FALSE)))))))</f>
        <v>GTIP020;GTIP060</v>
      </c>
      <c r="N56" s="9" t="str">
        <f>IF([1]source_data!G58="","",IF([1]source_data!D58="","",VLOOKUP([1]source_data!D58,[1]geo_data!A:I,9,FALSE)))</f>
        <v>Gorse Hill and Pinehurst</v>
      </c>
      <c r="O56" s="9" t="str">
        <f>IF([1]source_data!G58="","",IF([1]source_data!D58="","",VLOOKUP([1]source_data!D58,[1]geo_data!A:I,8,FALSE)))</f>
        <v>E05008958</v>
      </c>
      <c r="P56" s="9" t="str">
        <f>IF([1]source_data!G58="","",IF(LEFT(O56,3)="E05","WD",IF(LEFT(O56,3)="S13","WD",IF(LEFT(O56,3)="W05","WD",IF(LEFT(O56,3)="W06","UA",IF(LEFT(O56,3)="S12","CA",IF(LEFT(O56,3)="E06","UA",IF(LEFT(O56,3)="E07","NMD",IF(LEFT(O56,3)="E08","MD",IF(LEFT(O56,3)="E09","LONB"))))))))))</f>
        <v>WD</v>
      </c>
      <c r="Q56" s="9" t="str">
        <f>IF([1]source_data!G58="","",IF([1]source_data!D58="","",VLOOKUP([1]source_data!D58,[1]geo_data!A:I,7,FALSE)))</f>
        <v>Swindon</v>
      </c>
      <c r="R56" s="9" t="str">
        <f>IF([1]source_data!G58="","",IF([1]source_data!D58="","",VLOOKUP([1]source_data!D58,[1]geo_data!A:I,6,FALSE)))</f>
        <v>E06000030</v>
      </c>
      <c r="S56" s="9" t="str">
        <f>IF([1]source_data!G58="","",IF(LEFT(R56,3)="E05","WD",IF(LEFT(R56,3)="S13","WD",IF(LEFT(R56,3)="W05","WD",IF(LEFT(R56,3)="W06","UA",IF(LEFT(R56,3)="S12","CA",IF(LEFT(R56,3)="E06","UA",IF(LEFT(R56,3)="E07","NMD",IF(LEFT(R56,3)="E08","MD",IF(LEFT(R56,3)="E09","LONB"))))))))))</f>
        <v>UA</v>
      </c>
      <c r="T56" s="6" t="str">
        <f>IF([1]source_data!G58="","",IF([1]source_data!N58="","",[1]source_data!N58))</f>
        <v>Hardship Grant</v>
      </c>
      <c r="U56" s="10">
        <f>IF([1]source_data!G58="","",[1]tailored_settings!$B$8)</f>
        <v>45622</v>
      </c>
      <c r="V56" s="6" t="str">
        <f>IF([1]source_data!G58="","",[1]tailored_settings!$B$9)</f>
        <v>http://www.longleigh.org/</v>
      </c>
      <c r="W56" s="8">
        <f>IF([1]source_data!G58="","",IF([1]source_data!O58="","",[1]source_data!O58))</f>
        <v>45148</v>
      </c>
      <c r="X56" s="8">
        <f>IF([1]source_data!G58="","",IF([1]source_data!P58="","",[1]source_data!P58))</f>
        <v>45156</v>
      </c>
      <c r="Y56" s="6" t="str">
        <f>IF([1]source_data!G58="","",IF([1]source_data!Q58="","",[1]source_data!Q58))</f>
        <v/>
      </c>
      <c r="Z56" s="11" t="str">
        <f>IF([1]source_data!G58="","",IF([1]source_data!I58="","",[1]tailored_settings!$B$10))</f>
        <v>Primary grant reason</v>
      </c>
      <c r="AA56" s="11" t="str">
        <f>IF([1]source_data!G58="","",IF([1]source_data!I58="","",[1]source_data!I58))</f>
        <v>3  Customer/family moving from homelessness/supported living into independent living</v>
      </c>
      <c r="AB56" s="11" t="str">
        <f>IF([1]source_data!G58="","",IF([1]source_data!J58="","",[1]tailored_settings!$B$11))</f>
        <v/>
      </c>
      <c r="AC56" s="11" t="str">
        <f>IF([1]source_data!G58="","",IF([1]source_data!J58="","",[1]source_data!J58))</f>
        <v/>
      </c>
      <c r="AD56" s="11" t="str">
        <f>IF([1]source_data!G58="","",IF([1]source_data!K58="","",[1]tailored_settings!$B$12))</f>
        <v>Grant purpose</v>
      </c>
      <c r="AE56" s="11" t="str">
        <f>IF([1]source_data!G58="","",IF([1]source_data!K58="","",[1]source_data!K58))</f>
        <v>Appliances</v>
      </c>
      <c r="AF56" s="11" t="str">
        <f>IF([1]source_data!G58="","",IF([1]source_data!L58="","",[1]tailored_settings!$B$13))</f>
        <v>Grant purpose</v>
      </c>
      <c r="AG56" s="11" t="str">
        <f>IF([1]source_data!G58="","",IF([1]source_data!L58="","",[1]source_data!L58))</f>
        <v>Voucher for small household items</v>
      </c>
      <c r="AH56" s="11" t="str">
        <f>IF([1]source_data!G58="","",IF([1]source_data!M58="","",[1]tailored_settings!$B$14))</f>
        <v/>
      </c>
      <c r="AI56" s="11" t="str">
        <f>IF([1]source_data!G58="","",IF([1]source_data!M58="","",[1]source_data!M58))</f>
        <v/>
      </c>
    </row>
    <row r="57" spans="1:35" x14ac:dyDescent="0.2">
      <c r="A57" s="6" t="str">
        <f>IF([1]source_data!G59="","",IF(AND([1]source_data!C59&lt;&gt;"",[1]tailored_settings!$B$15="Publish"),CONCATENATE([1]tailored_settings!$B$2&amp;[1]source_data!C59),IF(AND([1]source_data!C59&lt;&gt;"",[1]tailored_settings!$B$15="Do not publish"),CONCATENATE([1]tailored_settings!$B$2&amp;TEXT(ROW(A57)-1,"0000")&amp;"_"&amp;TEXT(F57,"yyyy-mm")),CONCATENATE([1]tailored_settings!$B$2&amp;TEXT(ROW(A57)-1,"0000")&amp;"_"&amp;TEXT(F57,"yyyy-mm")))))</f>
        <v>360G-Longleigh-E23-00060W</v>
      </c>
      <c r="B57" s="6" t="str">
        <f>IF([1]source_data!G59="","",IF([1]source_data!E59&lt;&gt;"",[1]source_data!E59,CONCATENATE("Grant to "&amp;G57)))</f>
        <v>Grant to Individual Recipient</v>
      </c>
      <c r="C57" s="6" t="str">
        <f>IF([1]source_data!G59="","",IF([1]source_data!F59="","",[1]source_data!F59))</f>
        <v>Providing financial aid during a time of crisis</v>
      </c>
      <c r="D57" s="7">
        <f>IF([1]source_data!G59="","",IF([1]source_data!G59="","",[1]source_data!G59))</f>
        <v>300</v>
      </c>
      <c r="E57" s="6" t="str">
        <f>IF([1]source_data!G59="","",[1]tailored_settings!$B$3)</f>
        <v>GBP</v>
      </c>
      <c r="F57" s="8">
        <f>IF([1]source_data!G59="","",IF([1]source_data!H59="","",[1]source_data!H59))</f>
        <v>45147</v>
      </c>
      <c r="G57" s="6" t="str">
        <f>IF([1]source_data!G59="","",[1]tailored_settings!$B$5)</f>
        <v>Individual Recipient</v>
      </c>
      <c r="H57" s="6" t="str">
        <f>IF([1]source_data!G59="","",IF(AND([1]source_data!A59&lt;&gt;"",[1]tailored_settings!$B$16="Publish"),CONCATENATE([1]tailored_settings!$B$2&amp;[1]source_data!A59),IF(AND([1]source_data!A59&lt;&gt;"",[1]tailored_settings!$B$16="Do not publish"),CONCATENATE([1]tailored_settings!$B$4&amp;TEXT(ROW(A57)-1,"0000")&amp;"_"&amp;TEXT(F57,"yyyy-mm")),CONCATENATE([1]tailored_settings!$B$4&amp;TEXT(ROW(A57)-1,"0000")&amp;"_"&amp;TEXT(F57,"yyyy-mm")))))</f>
        <v>360G-Longleigh-IND-0056_2023-08</v>
      </c>
      <c r="I57" s="6" t="str">
        <f>IF([1]source_data!G59="","",[1]tailored_settings!$B$7)</f>
        <v>Longleigh Foundation</v>
      </c>
      <c r="J57" s="6" t="str">
        <f>IF([1]source_data!G59="","",[1]tailored_settings!$B$6)</f>
        <v>GB-CHC-1169016</v>
      </c>
      <c r="K57" s="6" t="str">
        <f>IF([1]source_data!G59="","",IF([1]source_data!I59="","",VLOOKUP([1]source_data!I59,[1]codelist_mapping!A:C,3,FALSE)))</f>
        <v>GTIR060</v>
      </c>
      <c r="L57" s="6" t="str">
        <f>IF([1]source_data!G59="","",IF([1]source_data!J59="","",VLOOKUP([1]source_data!J59,[1]codelist_mapping!A:C,3,FALSE)))</f>
        <v/>
      </c>
      <c r="M57" s="6" t="str">
        <f>IF([1]source_data!G59="","",IF([1]source_data!K59="","",IF([1]source_data!M59&lt;&gt;"",CONCATENATE(VLOOKUP([1]source_data!K59,[1]codelist_mapping!F:H,3,FALSE)&amp;";"&amp;VLOOKUP([1]source_data!L59,[1]codelist_mapping!F:H,3,FALSE)&amp;";"&amp;VLOOKUP([1]source_data!M59,[1]codelist_mapping!F:H,3,FALSE)),IF([1]source_data!L59&lt;&gt;"",CONCATENATE(VLOOKUP([1]source_data!K59,[1]codelist_mapping!F:H,3,FALSE)&amp;";"&amp;VLOOKUP([1]source_data!L59,[1]codelist_mapping!F:H,3,FALSE)),IF([1]source_data!K59&lt;&gt;"",CONCATENATE(VLOOKUP([1]source_data!K59,[1]codelist_mapping!F:H,3,FALSE)))))))</f>
        <v>GTIP070</v>
      </c>
      <c r="N57" s="9" t="str">
        <f>IF([1]source_data!G59="","",IF([1]source_data!D59="","",VLOOKUP([1]source_data!D59,[1]geo_data!A:I,9,FALSE)))</f>
        <v>Kempston Central &amp; East</v>
      </c>
      <c r="O57" s="9" t="str">
        <f>IF([1]source_data!G59="","",IF([1]source_data!D59="","",VLOOKUP([1]source_data!D59,[1]geo_data!A:I,8,FALSE)))</f>
        <v>E05014504</v>
      </c>
      <c r="P57" s="9" t="str">
        <f>IF([1]source_data!G59="","",IF(LEFT(O57,3)="E05","WD",IF(LEFT(O57,3)="S13","WD",IF(LEFT(O57,3)="W05","WD",IF(LEFT(O57,3)="W06","UA",IF(LEFT(O57,3)="S12","CA",IF(LEFT(O57,3)="E06","UA",IF(LEFT(O57,3)="E07","NMD",IF(LEFT(O57,3)="E08","MD",IF(LEFT(O57,3)="E09","LONB"))))))))))</f>
        <v>WD</v>
      </c>
      <c r="Q57" s="9" t="str">
        <f>IF([1]source_data!G59="","",IF([1]source_data!D59="","",VLOOKUP([1]source_data!D59,[1]geo_data!A:I,7,FALSE)))</f>
        <v>Bedford</v>
      </c>
      <c r="R57" s="9" t="str">
        <f>IF([1]source_data!G59="","",IF([1]source_data!D59="","",VLOOKUP([1]source_data!D59,[1]geo_data!A:I,6,FALSE)))</f>
        <v>E06000055</v>
      </c>
      <c r="S57" s="9" t="str">
        <f>IF([1]source_data!G59="","",IF(LEFT(R57,3)="E05","WD",IF(LEFT(R57,3)="S13","WD",IF(LEFT(R57,3)="W05","WD",IF(LEFT(R57,3)="W06","UA",IF(LEFT(R57,3)="S12","CA",IF(LEFT(R57,3)="E06","UA",IF(LEFT(R57,3)="E07","NMD",IF(LEFT(R57,3)="E08","MD",IF(LEFT(R57,3)="E09","LONB"))))))))))</f>
        <v>UA</v>
      </c>
      <c r="T57" s="6" t="str">
        <f>IF([1]source_data!G59="","",IF([1]source_data!N59="","",[1]source_data!N59))</f>
        <v>Crisis Grant</v>
      </c>
      <c r="U57" s="10">
        <f>IF([1]source_data!G59="","",[1]tailored_settings!$B$8)</f>
        <v>45622</v>
      </c>
      <c r="V57" s="6" t="str">
        <f>IF([1]source_data!G59="","",[1]tailored_settings!$B$9)</f>
        <v>http://www.longleigh.org/</v>
      </c>
      <c r="W57" s="8">
        <f>IF([1]source_data!G59="","",IF([1]source_data!O59="","",[1]source_data!O59))</f>
        <v>45147</v>
      </c>
      <c r="X57" s="8">
        <f>IF([1]source_data!G59="","",IF([1]source_data!P59="","",[1]source_data!P59))</f>
        <v>45287</v>
      </c>
      <c r="Y57" s="6" t="str">
        <f>IF([1]source_data!G59="","",IF([1]source_data!Q59="","",[1]source_data!Q59))</f>
        <v/>
      </c>
      <c r="Z57" s="11" t="str">
        <f>IF([1]source_data!G59="","",IF([1]source_data!I59="","",[1]tailored_settings!$B$10))</f>
        <v>Primary grant reason</v>
      </c>
      <c r="AA57" s="11" t="str">
        <f>IF([1]source_data!G59="","",IF([1]source_data!I59="","",[1]source_data!I59))</f>
        <v>4. Customer/family fleeing from a violent or abusive relationship</v>
      </c>
      <c r="AB57" s="11" t="str">
        <f>IF([1]source_data!G59="","",IF([1]source_data!J59="","",[1]tailored_settings!$B$11))</f>
        <v/>
      </c>
      <c r="AC57" s="11" t="str">
        <f>IF([1]source_data!G59="","",IF([1]source_data!J59="","",[1]source_data!J59))</f>
        <v/>
      </c>
      <c r="AD57" s="11" t="str">
        <f>IF([1]source_data!G59="","",IF([1]source_data!K59="","",[1]tailored_settings!$B$12))</f>
        <v>Grant purpose</v>
      </c>
      <c r="AE57" s="11" t="str">
        <f>IF([1]source_data!G59="","",IF([1]source_data!K59="","",[1]source_data!K59))</f>
        <v>Food Vouchers</v>
      </c>
      <c r="AF57" s="11" t="str">
        <f>IF([1]source_data!G59="","",IF([1]source_data!L59="","",[1]tailored_settings!$B$13))</f>
        <v/>
      </c>
      <c r="AG57" s="11" t="str">
        <f>IF([1]source_data!G59="","",IF([1]source_data!L59="","",[1]source_data!L59))</f>
        <v/>
      </c>
      <c r="AH57" s="11" t="str">
        <f>IF([1]source_data!G59="","",IF([1]source_data!M59="","",[1]tailored_settings!$B$14))</f>
        <v/>
      </c>
      <c r="AI57" s="11" t="str">
        <f>IF([1]source_data!G59="","",IF([1]source_data!M59="","",[1]source_data!M59))</f>
        <v/>
      </c>
    </row>
    <row r="58" spans="1:35" x14ac:dyDescent="0.2">
      <c r="A58" s="6" t="str">
        <f>IF([1]source_data!G60="","",IF(AND([1]source_data!C60&lt;&gt;"",[1]tailored_settings!$B$15="Publish"),CONCATENATE([1]tailored_settings!$B$2&amp;[1]source_data!C60),IF(AND([1]source_data!C60&lt;&gt;"",[1]tailored_settings!$B$15="Do not publish"),CONCATENATE([1]tailored_settings!$B$2&amp;TEXT(ROW(A58)-1,"0000")&amp;"_"&amp;TEXT(F58,"yyyy-mm")),CONCATENATE([1]tailored_settings!$B$2&amp;TEXT(ROW(A58)-1,"0000")&amp;"_"&amp;TEXT(F58,"yyyy-mm")))))</f>
        <v>360G-Longleigh-E23-00061W</v>
      </c>
      <c r="B58" s="6" t="str">
        <f>IF([1]source_data!G60="","",IF([1]source_data!E60&lt;&gt;"",[1]source_data!E60,CONCATENATE("Grant to "&amp;G58)))</f>
        <v>Grant to Individual Recipient</v>
      </c>
      <c r="C58" s="6" t="str">
        <f>IF([1]source_data!G60="","",IF([1]source_data!F60="","",[1]source_data!F60))</f>
        <v xml:space="preserve">Providing new flooring </v>
      </c>
      <c r="D58" s="7">
        <f>IF([1]source_data!G60="","",IF([1]source_data!G60="","",[1]source_data!G60))</f>
        <v>1725.6</v>
      </c>
      <c r="E58" s="6" t="str">
        <f>IF([1]source_data!G60="","",[1]tailored_settings!$B$3)</f>
        <v>GBP</v>
      </c>
      <c r="F58" s="8">
        <f>IF([1]source_data!G60="","",IF([1]source_data!H60="","",[1]source_data!H60))</f>
        <v>45148</v>
      </c>
      <c r="G58" s="6" t="str">
        <f>IF([1]source_data!G60="","",[1]tailored_settings!$B$5)</f>
        <v>Individual Recipient</v>
      </c>
      <c r="H58" s="6" t="str">
        <f>IF([1]source_data!G60="","",IF(AND([1]source_data!A60&lt;&gt;"",[1]tailored_settings!$B$16="Publish"),CONCATENATE([1]tailored_settings!$B$2&amp;[1]source_data!A60),IF(AND([1]source_data!A60&lt;&gt;"",[1]tailored_settings!$B$16="Do not publish"),CONCATENATE([1]tailored_settings!$B$4&amp;TEXT(ROW(A58)-1,"0000")&amp;"_"&amp;TEXT(F58,"yyyy-mm")),CONCATENATE([1]tailored_settings!$B$4&amp;TEXT(ROW(A58)-1,"0000")&amp;"_"&amp;TEXT(F58,"yyyy-mm")))))</f>
        <v>360G-Longleigh-IND-0057_2023-08</v>
      </c>
      <c r="I58" s="6" t="str">
        <f>IF([1]source_data!G60="","",[1]tailored_settings!$B$7)</f>
        <v>Longleigh Foundation</v>
      </c>
      <c r="J58" s="6" t="str">
        <f>IF([1]source_data!G60="","",[1]tailored_settings!$B$6)</f>
        <v>GB-CHC-1169016</v>
      </c>
      <c r="K58" s="6" t="str">
        <f>IF([1]source_data!G60="","",IF([1]source_data!I60="","",VLOOKUP([1]source_data!I60,[1]codelist_mapping!A:C,3,FALSE)))</f>
        <v>GTIR030</v>
      </c>
      <c r="L58" s="6" t="str">
        <f>IF([1]source_data!G60="","",IF([1]source_data!J60="","",VLOOKUP([1]source_data!J60,[1]codelist_mapping!A:C,3,FALSE)))</f>
        <v/>
      </c>
      <c r="M58" s="6" t="str">
        <f>IF([1]source_data!G60="","",IF([1]source_data!K60="","",IF([1]source_data!M60&lt;&gt;"",CONCATENATE(VLOOKUP([1]source_data!K60,[1]codelist_mapping!F:H,3,FALSE)&amp;";"&amp;VLOOKUP([1]source_data!L60,[1]codelist_mapping!F:H,3,FALSE)&amp;";"&amp;VLOOKUP([1]source_data!M60,[1]codelist_mapping!F:H,3,FALSE)),IF([1]source_data!L60&lt;&gt;"",CONCATENATE(VLOOKUP([1]source_data!K60,[1]codelist_mapping!F:H,3,FALSE)&amp;";"&amp;VLOOKUP([1]source_data!L60,[1]codelist_mapping!F:H,3,FALSE)),IF([1]source_data!K60&lt;&gt;"",CONCATENATE(VLOOKUP([1]source_data!K60,[1]codelist_mapping!F:H,3,FALSE)))))))</f>
        <v>GTIP030</v>
      </c>
      <c r="N58" s="9" t="str">
        <f>IF([1]source_data!G60="","",IF([1]source_data!D60="","",VLOOKUP([1]source_data!D60,[1]geo_data!A:I,9,FALSE)))</f>
        <v>Putnoe</v>
      </c>
      <c r="O58" s="9" t="str">
        <f>IF([1]source_data!G60="","",IF([1]source_data!D60="","",VLOOKUP([1]source_data!D60,[1]geo_data!A:I,8,FALSE)))</f>
        <v>E05014509</v>
      </c>
      <c r="P58" s="9" t="str">
        <f>IF([1]source_data!G60="","",IF(LEFT(O58,3)="E05","WD",IF(LEFT(O58,3)="S13","WD",IF(LEFT(O58,3)="W05","WD",IF(LEFT(O58,3)="W06","UA",IF(LEFT(O58,3)="S12","CA",IF(LEFT(O58,3)="E06","UA",IF(LEFT(O58,3)="E07","NMD",IF(LEFT(O58,3)="E08","MD",IF(LEFT(O58,3)="E09","LONB"))))))))))</f>
        <v>WD</v>
      </c>
      <c r="Q58" s="9" t="str">
        <f>IF([1]source_data!G60="","",IF([1]source_data!D60="","",VLOOKUP([1]source_data!D60,[1]geo_data!A:I,7,FALSE)))</f>
        <v>Bedford</v>
      </c>
      <c r="R58" s="9" t="str">
        <f>IF([1]source_data!G60="","",IF([1]source_data!D60="","",VLOOKUP([1]source_data!D60,[1]geo_data!A:I,6,FALSE)))</f>
        <v>E06000055</v>
      </c>
      <c r="S58" s="9" t="str">
        <f>IF([1]source_data!G60="","",IF(LEFT(R58,3)="E05","WD",IF(LEFT(R58,3)="S13","WD",IF(LEFT(R58,3)="W05","WD",IF(LEFT(R58,3)="W06","UA",IF(LEFT(R58,3)="S12","CA",IF(LEFT(R58,3)="E06","UA",IF(LEFT(R58,3)="E07","NMD",IF(LEFT(R58,3)="E08","MD",IF(LEFT(R58,3)="E09","LONB"))))))))))</f>
        <v>UA</v>
      </c>
      <c r="T58" s="6" t="str">
        <f>IF([1]source_data!G60="","",IF([1]source_data!N60="","",[1]source_data!N60))</f>
        <v>Flooring Grant</v>
      </c>
      <c r="U58" s="10">
        <f>IF([1]source_data!G60="","",[1]tailored_settings!$B$8)</f>
        <v>45622</v>
      </c>
      <c r="V58" s="6" t="str">
        <f>IF([1]source_data!G60="","",[1]tailored_settings!$B$9)</f>
        <v>http://www.longleigh.org/</v>
      </c>
      <c r="W58" s="8">
        <f>IF([1]source_data!G60="","",IF([1]source_data!O60="","",[1]source_data!O60))</f>
        <v>45148</v>
      </c>
      <c r="X58" s="8">
        <f>IF([1]source_data!G60="","",IF([1]source_data!P60="","",[1]source_data!P60))</f>
        <v>45195</v>
      </c>
      <c r="Y58" s="6" t="str">
        <f>IF([1]source_data!G60="","",IF([1]source_data!Q60="","",[1]source_data!Q60))</f>
        <v/>
      </c>
      <c r="Z58" s="11" t="str">
        <f>IF([1]source_data!G60="","",IF([1]source_data!I60="","",[1]tailored_settings!$B$10))</f>
        <v>Primary grant reason</v>
      </c>
      <c r="AA58" s="11" t="str">
        <f>IF([1]source_data!G60="","",IF([1]source_data!I60="","",[1]source_data!I60))</f>
        <v>1. Customer (or family member residing with them) with a diagnosed condition or disability (physical and/or sensory and/or behavioural)</v>
      </c>
      <c r="AB58" s="11" t="str">
        <f>IF([1]source_data!G60="","",IF([1]source_data!J60="","",[1]tailored_settings!$B$11))</f>
        <v/>
      </c>
      <c r="AC58" s="11" t="str">
        <f>IF([1]source_data!G60="","",IF([1]source_data!J60="","",[1]source_data!J60))</f>
        <v/>
      </c>
      <c r="AD58" s="11" t="str">
        <f>IF([1]source_data!G60="","",IF([1]source_data!K60="","",[1]tailored_settings!$B$12))</f>
        <v>Grant purpose</v>
      </c>
      <c r="AE58" s="11" t="str">
        <f>IF([1]source_data!G60="","",IF([1]source_data!K60="","",[1]source_data!K60))</f>
        <v>Flooring</v>
      </c>
      <c r="AF58" s="11" t="str">
        <f>IF([1]source_data!G60="","",IF([1]source_data!L60="","",[1]tailored_settings!$B$13))</f>
        <v/>
      </c>
      <c r="AG58" s="11" t="str">
        <f>IF([1]source_data!G60="","",IF([1]source_data!L60="","",[1]source_data!L60))</f>
        <v/>
      </c>
      <c r="AH58" s="11" t="str">
        <f>IF([1]source_data!G60="","",IF([1]source_data!M60="","",[1]tailored_settings!$B$14))</f>
        <v/>
      </c>
      <c r="AI58" s="11" t="str">
        <f>IF([1]source_data!G60="","",IF([1]source_data!M60="","",[1]source_data!M60))</f>
        <v/>
      </c>
    </row>
    <row r="59" spans="1:35" x14ac:dyDescent="0.2">
      <c r="A59" s="6" t="str">
        <f>IF([1]source_data!G61="","",IF(AND([1]source_data!C61&lt;&gt;"",[1]tailored_settings!$B$15="Publish"),CONCATENATE([1]tailored_settings!$B$2&amp;[1]source_data!C61),IF(AND([1]source_data!C61&lt;&gt;"",[1]tailored_settings!$B$15="Do not publish"),CONCATENATE([1]tailored_settings!$B$2&amp;TEXT(ROW(A59)-1,"0000")&amp;"_"&amp;TEXT(F59,"yyyy-mm")),CONCATENATE([1]tailored_settings!$B$2&amp;TEXT(ROW(A59)-1,"0000")&amp;"_"&amp;TEXT(F59,"yyyy-mm")))))</f>
        <v>360G-Longleigh-E23-00062W</v>
      </c>
      <c r="B59" s="6" t="str">
        <f>IF([1]source_data!G61="","",IF([1]source_data!E61&lt;&gt;"",[1]source_data!E61,CONCATENATE("Grant to "&amp;G59)))</f>
        <v>Grant to Individual Recipient</v>
      </c>
      <c r="C59" s="6" t="str">
        <f>IF([1]source_data!G61="","",IF([1]source_data!F61="","",[1]source_data!F61))</f>
        <v>Helping to alleviate financial hardship</v>
      </c>
      <c r="D59" s="7">
        <f>IF([1]source_data!G61="","",IF([1]source_data!G61="","",[1]source_data!G61))</f>
        <v>300</v>
      </c>
      <c r="E59" s="6" t="str">
        <f>IF([1]source_data!G61="","",[1]tailored_settings!$B$3)</f>
        <v>GBP</v>
      </c>
      <c r="F59" s="8">
        <f>IF([1]source_data!G61="","",IF([1]source_data!H61="","",[1]source_data!H61))</f>
        <v>45153</v>
      </c>
      <c r="G59" s="6" t="str">
        <f>IF([1]source_data!G61="","",[1]tailored_settings!$B$5)</f>
        <v>Individual Recipient</v>
      </c>
      <c r="H59" s="6" t="str">
        <f>IF([1]source_data!G61="","",IF(AND([1]source_data!A61&lt;&gt;"",[1]tailored_settings!$B$16="Publish"),CONCATENATE([1]tailored_settings!$B$2&amp;[1]source_data!A61),IF(AND([1]source_data!A61&lt;&gt;"",[1]tailored_settings!$B$16="Do not publish"),CONCATENATE([1]tailored_settings!$B$4&amp;TEXT(ROW(A59)-1,"0000")&amp;"_"&amp;TEXT(F59,"yyyy-mm")),CONCATENATE([1]tailored_settings!$B$4&amp;TEXT(ROW(A59)-1,"0000")&amp;"_"&amp;TEXT(F59,"yyyy-mm")))))</f>
        <v>360G-Longleigh-IND-0058_2023-08</v>
      </c>
      <c r="I59" s="6" t="str">
        <f>IF([1]source_data!G61="","",[1]tailored_settings!$B$7)</f>
        <v>Longleigh Foundation</v>
      </c>
      <c r="J59" s="6" t="str">
        <f>IF([1]source_data!G61="","",[1]tailored_settings!$B$6)</f>
        <v>GB-CHC-1169016</v>
      </c>
      <c r="K59" s="6" t="str">
        <f>IF([1]source_data!G61="","",IF([1]source_data!I61="","",VLOOKUP([1]source_data!I61,[1]codelist_mapping!A:C,3,FALSE)))</f>
        <v>GTIR060</v>
      </c>
      <c r="L59" s="6" t="str">
        <f>IF([1]source_data!G61="","",IF([1]source_data!J61="","",VLOOKUP([1]source_data!J61,[1]codelist_mapping!A:C,3,FALSE)))</f>
        <v/>
      </c>
      <c r="M59" s="6" t="str">
        <f>IF([1]source_data!G61="","",IF([1]source_data!K61="","",IF([1]source_data!M61&lt;&gt;"",CONCATENATE(VLOOKUP([1]source_data!K61,[1]codelist_mapping!F:H,3,FALSE)&amp;";"&amp;VLOOKUP([1]source_data!L61,[1]codelist_mapping!F:H,3,FALSE)&amp;";"&amp;VLOOKUP([1]source_data!M61,[1]codelist_mapping!F:H,3,FALSE)),IF([1]source_data!L61&lt;&gt;"",CONCATENATE(VLOOKUP([1]source_data!K61,[1]codelist_mapping!F:H,3,FALSE)&amp;";"&amp;VLOOKUP([1]source_data!L61,[1]codelist_mapping!F:H,3,FALSE)),IF([1]source_data!K61&lt;&gt;"",CONCATENATE(VLOOKUP([1]source_data!K61,[1]codelist_mapping!F:H,3,FALSE)))))))</f>
        <v>GTIP070;GTIP100</v>
      </c>
      <c r="N59" s="9" t="str">
        <f>IF([1]source_data!G61="","",IF([1]source_data!D61="","",VLOOKUP([1]source_data!D61,[1]geo_data!A:I,9,FALSE)))</f>
        <v>West Hill &amp; North Laine</v>
      </c>
      <c r="O59" s="9" t="str">
        <f>IF([1]source_data!G61="","",IF([1]source_data!D61="","",VLOOKUP([1]source_data!D61,[1]geo_data!A:I,8,FALSE)))</f>
        <v>E05015415</v>
      </c>
      <c r="P59" s="9" t="str">
        <f>IF([1]source_data!G61="","",IF(LEFT(O59,3)="E05","WD",IF(LEFT(O59,3)="S13","WD",IF(LEFT(O59,3)="W05","WD",IF(LEFT(O59,3)="W06","UA",IF(LEFT(O59,3)="S12","CA",IF(LEFT(O59,3)="E06","UA",IF(LEFT(O59,3)="E07","NMD",IF(LEFT(O59,3)="E08","MD",IF(LEFT(O59,3)="E09","LONB"))))))))))</f>
        <v>WD</v>
      </c>
      <c r="Q59" s="9" t="str">
        <f>IF([1]source_data!G61="","",IF([1]source_data!D61="","",VLOOKUP([1]source_data!D61,[1]geo_data!A:I,7,FALSE)))</f>
        <v>Brighton and Hove</v>
      </c>
      <c r="R59" s="9" t="str">
        <f>IF([1]source_data!G61="","",IF([1]source_data!D61="","",VLOOKUP([1]source_data!D61,[1]geo_data!A:I,6,FALSE)))</f>
        <v>E06000043</v>
      </c>
      <c r="S59" s="9" t="str">
        <f>IF([1]source_data!G61="","",IF(LEFT(R59,3)="E05","WD",IF(LEFT(R59,3)="S13","WD",IF(LEFT(R59,3)="W05","WD",IF(LEFT(R59,3)="W06","UA",IF(LEFT(R59,3)="S12","CA",IF(LEFT(R59,3)="E06","UA",IF(LEFT(R59,3)="E07","NMD",IF(LEFT(R59,3)="E08","MD",IF(LEFT(R59,3)="E09","LONB"))))))))))</f>
        <v>UA</v>
      </c>
      <c r="T59" s="6" t="str">
        <f>IF([1]source_data!G61="","",IF([1]source_data!N61="","",[1]source_data!N61))</f>
        <v>Hardship Grant</v>
      </c>
      <c r="U59" s="10">
        <f>IF([1]source_data!G61="","",[1]tailored_settings!$B$8)</f>
        <v>45622</v>
      </c>
      <c r="V59" s="6" t="str">
        <f>IF([1]source_data!G61="","",[1]tailored_settings!$B$9)</f>
        <v>http://www.longleigh.org/</v>
      </c>
      <c r="W59" s="8">
        <f>IF([1]source_data!G61="","",IF([1]source_data!O61="","",[1]source_data!O61))</f>
        <v>45153</v>
      </c>
      <c r="X59" s="8">
        <f>IF([1]source_data!G61="","",IF([1]source_data!P61="","",[1]source_data!P61))</f>
        <v>45198</v>
      </c>
      <c r="Y59" s="6" t="str">
        <f>IF([1]source_data!G61="","",IF([1]source_data!Q61="","",[1]source_data!Q61))</f>
        <v/>
      </c>
      <c r="Z59" s="11" t="str">
        <f>IF([1]source_data!G61="","",IF([1]source_data!I61="","",[1]tailored_settings!$B$10))</f>
        <v>Primary grant reason</v>
      </c>
      <c r="AA59" s="11" t="str">
        <f>IF([1]source_data!G61="","",IF([1]source_data!I61="","",[1]source_data!I61))</f>
        <v>4. Customer/family fleeing from a violent or abusive relationship</v>
      </c>
      <c r="AB59" s="11" t="str">
        <f>IF([1]source_data!G61="","",IF([1]source_data!J61="","",[1]tailored_settings!$B$11))</f>
        <v/>
      </c>
      <c r="AC59" s="11" t="str">
        <f>IF([1]source_data!G61="","",IF([1]source_data!J61="","",[1]source_data!J61))</f>
        <v/>
      </c>
      <c r="AD59" s="11" t="str">
        <f>IF([1]source_data!G61="","",IF([1]source_data!K61="","",[1]tailored_settings!$B$12))</f>
        <v>Grant purpose</v>
      </c>
      <c r="AE59" s="11" t="str">
        <f>IF([1]source_data!G61="","",IF([1]source_data!K61="","",[1]source_data!K61))</f>
        <v>Food Vouchers</v>
      </c>
      <c r="AF59" s="11" t="str">
        <f>IF([1]source_data!G61="","",IF([1]source_data!L61="","",[1]tailored_settings!$B$13))</f>
        <v>Grant purpose</v>
      </c>
      <c r="AG59" s="11" t="str">
        <f>IF([1]source_data!G61="","",IF([1]source_data!L61="","",[1]source_data!L61))</f>
        <v>Travel costs</v>
      </c>
      <c r="AH59" s="11" t="str">
        <f>IF([1]source_data!G61="","",IF([1]source_data!M61="","",[1]tailored_settings!$B$14))</f>
        <v/>
      </c>
      <c r="AI59" s="11" t="str">
        <f>IF([1]source_data!G61="","",IF([1]source_data!M61="","",[1]source_data!M61))</f>
        <v/>
      </c>
    </row>
    <row r="60" spans="1:35" x14ac:dyDescent="0.2">
      <c r="A60" s="6" t="str">
        <f>IF([1]source_data!G62="","",IF(AND([1]source_data!C62&lt;&gt;"",[1]tailored_settings!$B$15="Publish"),CONCATENATE([1]tailored_settings!$B$2&amp;[1]source_data!C62),IF(AND([1]source_data!C62&lt;&gt;"",[1]tailored_settings!$B$15="Do not publish"),CONCATENATE([1]tailored_settings!$B$2&amp;TEXT(ROW(A60)-1,"0000")&amp;"_"&amp;TEXT(F60,"yyyy-mm")),CONCATENATE([1]tailored_settings!$B$2&amp;TEXT(ROW(A60)-1,"0000")&amp;"_"&amp;TEXT(F60,"yyyy-mm")))))</f>
        <v>360G-Longleigh-E23-00063W</v>
      </c>
      <c r="B60" s="6" t="str">
        <f>IF([1]source_data!G62="","",IF([1]source_data!E62&lt;&gt;"",[1]source_data!E62,CONCATENATE("Grant to "&amp;G60)))</f>
        <v>Grant to Individual Recipient</v>
      </c>
      <c r="C60" s="6" t="str">
        <f>IF([1]source_data!G62="","",IF([1]source_data!F62="","",[1]source_data!F62))</f>
        <v>Providing financial aid during a time of crisis</v>
      </c>
      <c r="D60" s="7">
        <f>IF([1]source_data!G62="","",IF([1]source_data!G62="","",[1]source_data!G62))</f>
        <v>500</v>
      </c>
      <c r="E60" s="6" t="str">
        <f>IF([1]source_data!G62="","",[1]tailored_settings!$B$3)</f>
        <v>GBP</v>
      </c>
      <c r="F60" s="8">
        <f>IF([1]source_data!G62="","",IF([1]source_data!H62="","",[1]source_data!H62))</f>
        <v>45148</v>
      </c>
      <c r="G60" s="6" t="str">
        <f>IF([1]source_data!G62="","",[1]tailored_settings!$B$5)</f>
        <v>Individual Recipient</v>
      </c>
      <c r="H60" s="6" t="str">
        <f>IF([1]source_data!G62="","",IF(AND([1]source_data!A62&lt;&gt;"",[1]tailored_settings!$B$16="Publish"),CONCATENATE([1]tailored_settings!$B$2&amp;[1]source_data!A62),IF(AND([1]source_data!A62&lt;&gt;"",[1]tailored_settings!$B$16="Do not publish"),CONCATENATE([1]tailored_settings!$B$4&amp;TEXT(ROW(A60)-1,"0000")&amp;"_"&amp;TEXT(F60,"yyyy-mm")),CONCATENATE([1]tailored_settings!$B$4&amp;TEXT(ROW(A60)-1,"0000")&amp;"_"&amp;TEXT(F60,"yyyy-mm")))))</f>
        <v>360G-Longleigh-IND-0059_2023-08</v>
      </c>
      <c r="I60" s="6" t="str">
        <f>IF([1]source_data!G62="","",[1]tailored_settings!$B$7)</f>
        <v>Longleigh Foundation</v>
      </c>
      <c r="J60" s="6" t="str">
        <f>IF([1]source_data!G62="","",[1]tailored_settings!$B$6)</f>
        <v>GB-CHC-1169016</v>
      </c>
      <c r="K60" s="6" t="str">
        <f>IF([1]source_data!G62="","",IF([1]source_data!I62="","",VLOOKUP([1]source_data!I62,[1]codelist_mapping!A:C,3,FALSE)))</f>
        <v>GTIR060</v>
      </c>
      <c r="L60" s="6" t="str">
        <f>IF([1]source_data!G62="","",IF([1]source_data!J62="","",VLOOKUP([1]source_data!J62,[1]codelist_mapping!A:C,3,FALSE)))</f>
        <v/>
      </c>
      <c r="M60" s="6" t="str">
        <f>IF([1]source_data!G62="","",IF([1]source_data!K62="","",IF([1]source_data!M62&lt;&gt;"",CONCATENATE(VLOOKUP([1]source_data!K62,[1]codelist_mapping!F:H,3,FALSE)&amp;";"&amp;VLOOKUP([1]source_data!L62,[1]codelist_mapping!F:H,3,FALSE)&amp;";"&amp;VLOOKUP([1]source_data!M62,[1]codelist_mapping!F:H,3,FALSE)),IF([1]source_data!L62&lt;&gt;"",CONCATENATE(VLOOKUP([1]source_data!K62,[1]codelist_mapping!F:H,3,FALSE)&amp;";"&amp;VLOOKUP([1]source_data!L62,[1]codelist_mapping!F:H,3,FALSE)),IF([1]source_data!K62&lt;&gt;"",CONCATENATE(VLOOKUP([1]source_data!K62,[1]codelist_mapping!F:H,3,FALSE)))))))</f>
        <v>GTIP070;GTIP080;GTIP100</v>
      </c>
      <c r="N60" s="9" t="str">
        <f>IF([1]source_data!G62="","",IF([1]source_data!D62="","",VLOOKUP([1]source_data!D62,[1]geo_data!A:I,9,FALSE)))</f>
        <v>West Hill &amp; North Laine</v>
      </c>
      <c r="O60" s="9" t="str">
        <f>IF([1]source_data!G62="","",IF([1]source_data!D62="","",VLOOKUP([1]source_data!D62,[1]geo_data!A:I,8,FALSE)))</f>
        <v>E05015415</v>
      </c>
      <c r="P60" s="9" t="str">
        <f>IF([1]source_data!G62="","",IF(LEFT(O60,3)="E05","WD",IF(LEFT(O60,3)="S13","WD",IF(LEFT(O60,3)="W05","WD",IF(LEFT(O60,3)="W06","UA",IF(LEFT(O60,3)="S12","CA",IF(LEFT(O60,3)="E06","UA",IF(LEFT(O60,3)="E07","NMD",IF(LEFT(O60,3)="E08","MD",IF(LEFT(O60,3)="E09","LONB"))))))))))</f>
        <v>WD</v>
      </c>
      <c r="Q60" s="9" t="str">
        <f>IF([1]source_data!G62="","",IF([1]source_data!D62="","",VLOOKUP([1]source_data!D62,[1]geo_data!A:I,7,FALSE)))</f>
        <v>Brighton and Hove</v>
      </c>
      <c r="R60" s="9" t="str">
        <f>IF([1]source_data!G62="","",IF([1]source_data!D62="","",VLOOKUP([1]source_data!D62,[1]geo_data!A:I,6,FALSE)))</f>
        <v>E06000043</v>
      </c>
      <c r="S60" s="9" t="str">
        <f>IF([1]source_data!G62="","",IF(LEFT(R60,3)="E05","WD",IF(LEFT(R60,3)="S13","WD",IF(LEFT(R60,3)="W05","WD",IF(LEFT(R60,3)="W06","UA",IF(LEFT(R60,3)="S12","CA",IF(LEFT(R60,3)="E06","UA",IF(LEFT(R60,3)="E07","NMD",IF(LEFT(R60,3)="E08","MD",IF(LEFT(R60,3)="E09","LONB"))))))))))</f>
        <v>UA</v>
      </c>
      <c r="T60" s="6" t="str">
        <f>IF([1]source_data!G62="","",IF([1]source_data!N62="","",[1]source_data!N62))</f>
        <v>Crisis Grant</v>
      </c>
      <c r="U60" s="10">
        <f>IF([1]source_data!G62="","",[1]tailored_settings!$B$8)</f>
        <v>45622</v>
      </c>
      <c r="V60" s="6" t="str">
        <f>IF([1]source_data!G62="","",[1]tailored_settings!$B$9)</f>
        <v>http://www.longleigh.org/</v>
      </c>
      <c r="W60" s="8">
        <f>IF([1]source_data!G62="","",IF([1]source_data!O62="","",[1]source_data!O62))</f>
        <v>45148</v>
      </c>
      <c r="X60" s="8">
        <f>IF([1]source_data!G62="","",IF([1]source_data!P62="","",[1]source_data!P62))</f>
        <v>45158</v>
      </c>
      <c r="Y60" s="6" t="str">
        <f>IF([1]source_data!G62="","",IF([1]source_data!Q62="","",[1]source_data!Q62))</f>
        <v/>
      </c>
      <c r="Z60" s="11" t="str">
        <f>IF([1]source_data!G62="","",IF([1]source_data!I62="","",[1]tailored_settings!$B$10))</f>
        <v>Primary grant reason</v>
      </c>
      <c r="AA60" s="11" t="str">
        <f>IF([1]source_data!G62="","",IF([1]source_data!I62="","",[1]source_data!I62))</f>
        <v>4. Customer/family fleeing from a violent or abusive relationship</v>
      </c>
      <c r="AB60" s="11" t="str">
        <f>IF([1]source_data!G62="","",IF([1]source_data!J62="","",[1]tailored_settings!$B$11))</f>
        <v/>
      </c>
      <c r="AC60" s="11" t="str">
        <f>IF([1]source_data!G62="","",IF([1]source_data!J62="","",[1]source_data!J62))</f>
        <v/>
      </c>
      <c r="AD60" s="11" t="str">
        <f>IF([1]source_data!G62="","",IF([1]source_data!K62="","",[1]tailored_settings!$B$12))</f>
        <v>Grant purpose</v>
      </c>
      <c r="AE60" s="11" t="str">
        <f>IF([1]source_data!G62="","",IF([1]source_data!K62="","",[1]source_data!K62))</f>
        <v>Food Vouchers</v>
      </c>
      <c r="AF60" s="11" t="str">
        <f>IF([1]source_data!G62="","",IF([1]source_data!L62="","",[1]tailored_settings!$B$13))</f>
        <v>Grant purpose</v>
      </c>
      <c r="AG60" s="11" t="str">
        <f>IF([1]source_data!G62="","",IF([1]source_data!L62="","",[1]source_data!L62))</f>
        <v>Clothing</v>
      </c>
      <c r="AH60" s="11" t="str">
        <f>IF([1]source_data!G62="","",IF([1]source_data!M62="","",[1]tailored_settings!$B$14))</f>
        <v>Grant purpose</v>
      </c>
      <c r="AI60" s="11" t="str">
        <f>IF([1]source_data!G62="","",IF([1]source_data!M62="","",[1]source_data!M62))</f>
        <v>Travel costs</v>
      </c>
    </row>
    <row r="61" spans="1:35" x14ac:dyDescent="0.2">
      <c r="A61" s="6" t="str">
        <f>IF([1]source_data!G63="","",IF(AND([1]source_data!C63&lt;&gt;"",[1]tailored_settings!$B$15="Publish"),CONCATENATE([1]tailored_settings!$B$2&amp;[1]source_data!C63),IF(AND([1]source_data!C63&lt;&gt;"",[1]tailored_settings!$B$15="Do not publish"),CONCATENATE([1]tailored_settings!$B$2&amp;TEXT(ROW(A61)-1,"0000")&amp;"_"&amp;TEXT(F61,"yyyy-mm")),CONCATENATE([1]tailored_settings!$B$2&amp;TEXT(ROW(A61)-1,"0000")&amp;"_"&amp;TEXT(F61,"yyyy-mm")))))</f>
        <v>360G-Longleigh-E23-00064W</v>
      </c>
      <c r="B61" s="6" t="str">
        <f>IF([1]source_data!G63="","",IF([1]source_data!E63&lt;&gt;"",[1]source_data!E63,CONCATENATE("Grant to "&amp;G61)))</f>
        <v>Grant to Individual Recipient</v>
      </c>
      <c r="C61" s="6" t="str">
        <f>IF([1]source_data!G63="","",IF([1]source_data!F63="","",[1]source_data!F63))</f>
        <v>Helping to alleviate financial hardship</v>
      </c>
      <c r="D61" s="7">
        <f>IF([1]source_data!G63="","",IF([1]source_data!G63="","",[1]source_data!G63))</f>
        <v>990</v>
      </c>
      <c r="E61" s="6" t="str">
        <f>IF([1]source_data!G63="","",[1]tailored_settings!$B$3)</f>
        <v>GBP</v>
      </c>
      <c r="F61" s="8">
        <f>IF([1]source_data!G63="","",IF([1]source_data!H63="","",[1]source_data!H63))</f>
        <v>45148</v>
      </c>
      <c r="G61" s="6" t="str">
        <f>IF([1]source_data!G63="","",[1]tailored_settings!$B$5)</f>
        <v>Individual Recipient</v>
      </c>
      <c r="H61" s="6" t="str">
        <f>IF([1]source_data!G63="","",IF(AND([1]source_data!A63&lt;&gt;"",[1]tailored_settings!$B$16="Publish"),CONCATENATE([1]tailored_settings!$B$2&amp;[1]source_data!A63),IF(AND([1]source_data!A63&lt;&gt;"",[1]tailored_settings!$B$16="Do not publish"),CONCATENATE([1]tailored_settings!$B$4&amp;TEXT(ROW(A61)-1,"0000")&amp;"_"&amp;TEXT(F61,"yyyy-mm")),CONCATENATE([1]tailored_settings!$B$4&amp;TEXT(ROW(A61)-1,"0000")&amp;"_"&amp;TEXT(F61,"yyyy-mm")))))</f>
        <v>360G-Longleigh-IND-0060_2023-08</v>
      </c>
      <c r="I61" s="6" t="str">
        <f>IF([1]source_data!G63="","",[1]tailored_settings!$B$7)</f>
        <v>Longleigh Foundation</v>
      </c>
      <c r="J61" s="6" t="str">
        <f>IF([1]source_data!G63="","",[1]tailored_settings!$B$6)</f>
        <v>GB-CHC-1169016</v>
      </c>
      <c r="K61" s="6" t="str">
        <f>IF([1]source_data!G63="","",IF([1]source_data!I63="","",VLOOKUP([1]source_data!I63,[1]codelist_mapping!A:C,3,FALSE)))</f>
        <v>GTIR030</v>
      </c>
      <c r="L61" s="6" t="str">
        <f>IF([1]source_data!G63="","",IF([1]source_data!J63="","",VLOOKUP([1]source_data!J63,[1]codelist_mapping!A:C,3,FALSE)))</f>
        <v>GTIR080</v>
      </c>
      <c r="M61" s="6" t="str">
        <f>IF([1]source_data!G63="","",IF([1]source_data!K63="","",IF([1]source_data!M63&lt;&gt;"",CONCATENATE(VLOOKUP([1]source_data!K63,[1]codelist_mapping!F:H,3,FALSE)&amp;";"&amp;VLOOKUP([1]source_data!L63,[1]codelist_mapping!F:H,3,FALSE)&amp;";"&amp;VLOOKUP([1]source_data!M63,[1]codelist_mapping!F:H,3,FALSE)),IF([1]source_data!L63&lt;&gt;"",CONCATENATE(VLOOKUP([1]source_data!K63,[1]codelist_mapping!F:H,3,FALSE)&amp;";"&amp;VLOOKUP([1]source_data!L63,[1]codelist_mapping!F:H,3,FALSE)),IF([1]source_data!K63&lt;&gt;"",CONCATENATE(VLOOKUP([1]source_data!K63,[1]codelist_mapping!F:H,3,FALSE)))))))</f>
        <v>GTIP050;GTIP070</v>
      </c>
      <c r="N61" s="9" t="str">
        <f>IF([1]source_data!G63="","",IF([1]source_data!D63="","",VLOOKUP([1]source_data!D63,[1]geo_data!A:I,9,FALSE)))</f>
        <v>Milton</v>
      </c>
      <c r="O61" s="9" t="str">
        <f>IF([1]source_data!G63="","",IF([1]source_data!D63="","",VLOOKUP([1]source_data!D63,[1]geo_data!A:I,8,FALSE)))</f>
        <v>E05014788</v>
      </c>
      <c r="P61" s="9" t="str">
        <f>IF([1]source_data!G63="","",IF(LEFT(O61,3)="E05","WD",IF(LEFT(O61,3)="S13","WD",IF(LEFT(O61,3)="W05","WD",IF(LEFT(O61,3)="W06","UA",IF(LEFT(O61,3)="S12","CA",IF(LEFT(O61,3)="E06","UA",IF(LEFT(O61,3)="E07","NMD",IF(LEFT(O61,3)="E08","MD",IF(LEFT(O61,3)="E09","LONB"))))))))))</f>
        <v>WD</v>
      </c>
      <c r="Q61" s="9" t="str">
        <f>IF([1]source_data!G63="","",IF([1]source_data!D63="","",VLOOKUP([1]source_data!D63,[1]geo_data!A:I,7,FALSE)))</f>
        <v>New Forest</v>
      </c>
      <c r="R61" s="9" t="str">
        <f>IF([1]source_data!G63="","",IF([1]source_data!D63="","",VLOOKUP([1]source_data!D63,[1]geo_data!A:I,6,FALSE)))</f>
        <v>E07000091</v>
      </c>
      <c r="S61" s="9" t="str">
        <f>IF([1]source_data!G63="","",IF(LEFT(R61,3)="E05","WD",IF(LEFT(R61,3)="S13","WD",IF(LEFT(R61,3)="W05","WD",IF(LEFT(R61,3)="W06","UA",IF(LEFT(R61,3)="S12","CA",IF(LEFT(R61,3)="E06","UA",IF(LEFT(R61,3)="E07","NMD",IF(LEFT(R61,3)="E08","MD",IF(LEFT(R61,3)="E09","LONB"))))))))))</f>
        <v>NMD</v>
      </c>
      <c r="T61" s="6" t="str">
        <f>IF([1]source_data!G63="","",IF([1]source_data!N63="","",[1]source_data!N63))</f>
        <v>Hardship Grant</v>
      </c>
      <c r="U61" s="10">
        <f>IF([1]source_data!G63="","",[1]tailored_settings!$B$8)</f>
        <v>45622</v>
      </c>
      <c r="V61" s="6" t="str">
        <f>IF([1]source_data!G63="","",[1]tailored_settings!$B$9)</f>
        <v>http://www.longleigh.org/</v>
      </c>
      <c r="W61" s="8">
        <f>IF([1]source_data!G63="","",IF([1]source_data!O63="","",[1]source_data!O63))</f>
        <v>45148</v>
      </c>
      <c r="X61" s="8">
        <f>IF([1]source_data!G63="","",IF([1]source_data!P63="","",[1]source_data!P63))</f>
        <v>45233</v>
      </c>
      <c r="Y61" s="6" t="str">
        <f>IF([1]source_data!G63="","",IF([1]source_data!Q63="","",[1]source_data!Q63))</f>
        <v/>
      </c>
      <c r="Z61" s="11" t="str">
        <f>IF([1]source_data!G63="","",IF([1]source_data!I63="","",[1]tailored_settings!$B$10))</f>
        <v>Primary grant reason</v>
      </c>
      <c r="AA61" s="11" t="str">
        <f>IF([1]source_data!G63="","",IF([1]source_data!I63="","",[1]source_data!I63))</f>
        <v>1. Customer (or family member residing with them) with a diagnosed condition or disability (physical and/or sensory and/or behavioural)</v>
      </c>
      <c r="AB61" s="11" t="str">
        <f>IF([1]source_data!G63="","",IF([1]source_data!J63="","",[1]tailored_settings!$B$11))</f>
        <v>Secondary grant reason</v>
      </c>
      <c r="AC61" s="11" t="str">
        <f>IF([1]source_data!G63="","",IF([1]source_data!J63="","",[1]source_data!J63))</f>
        <v>3  Customer/family moving from homelessness/supported living into independent living</v>
      </c>
      <c r="AD61" s="11" t="str">
        <f>IF([1]source_data!G63="","",IF([1]source_data!K63="","",[1]tailored_settings!$B$12))</f>
        <v>Grant purpose</v>
      </c>
      <c r="AE61" s="11" t="str">
        <f>IF([1]source_data!G63="","",IF([1]source_data!K63="","",[1]source_data!K63))</f>
        <v>Utility Vouchers</v>
      </c>
      <c r="AF61" s="11" t="str">
        <f>IF([1]source_data!G63="","",IF([1]source_data!L63="","",[1]tailored_settings!$B$13))</f>
        <v>Grant purpose</v>
      </c>
      <c r="AG61" s="11" t="str">
        <f>IF([1]source_data!G63="","",IF([1]source_data!L63="","",[1]source_data!L63))</f>
        <v>Food Vouchers</v>
      </c>
      <c r="AH61" s="11" t="str">
        <f>IF([1]source_data!G63="","",IF([1]source_data!M63="","",[1]tailored_settings!$B$14))</f>
        <v/>
      </c>
      <c r="AI61" s="11" t="str">
        <f>IF([1]source_data!G63="","",IF([1]source_data!M63="","",[1]source_data!M63))</f>
        <v/>
      </c>
    </row>
    <row r="62" spans="1:35" x14ac:dyDescent="0.2">
      <c r="A62" s="6" t="str">
        <f>IF([1]source_data!G64="","",IF(AND([1]source_data!C64&lt;&gt;"",[1]tailored_settings!$B$15="Publish"),CONCATENATE([1]tailored_settings!$B$2&amp;[1]source_data!C64),IF(AND([1]source_data!C64&lt;&gt;"",[1]tailored_settings!$B$15="Do not publish"),CONCATENATE([1]tailored_settings!$B$2&amp;TEXT(ROW(A62)-1,"0000")&amp;"_"&amp;TEXT(F62,"yyyy-mm")),CONCATENATE([1]tailored_settings!$B$2&amp;TEXT(ROW(A62)-1,"0000")&amp;"_"&amp;TEXT(F62,"yyyy-mm")))))</f>
        <v>360G-Longleigh-E23-00066W</v>
      </c>
      <c r="B62" s="6" t="str">
        <f>IF([1]source_data!G64="","",IF([1]source_data!E64&lt;&gt;"",[1]source_data!E64,CONCATENATE("Grant to "&amp;G62)))</f>
        <v>Grant to Individual Recipient</v>
      </c>
      <c r="C62" s="6" t="str">
        <f>IF([1]source_data!G64="","",IF([1]source_data!F64="","",[1]source_data!F64))</f>
        <v>Providing financial aid during a time of crisis</v>
      </c>
      <c r="D62" s="7">
        <f>IF([1]source_data!G64="","",IF([1]source_data!G64="","",[1]source_data!G64))</f>
        <v>482.22</v>
      </c>
      <c r="E62" s="6" t="str">
        <f>IF([1]source_data!G64="","",[1]tailored_settings!$B$3)</f>
        <v>GBP</v>
      </c>
      <c r="F62" s="8">
        <f>IF([1]source_data!G64="","",IF([1]source_data!H64="","",[1]source_data!H64))</f>
        <v>45149</v>
      </c>
      <c r="G62" s="6" t="str">
        <f>IF([1]source_data!G64="","",[1]tailored_settings!$B$5)</f>
        <v>Individual Recipient</v>
      </c>
      <c r="H62" s="6" t="str">
        <f>IF([1]source_data!G64="","",IF(AND([1]source_data!A64&lt;&gt;"",[1]tailored_settings!$B$16="Publish"),CONCATENATE([1]tailored_settings!$B$2&amp;[1]source_data!A64),IF(AND([1]source_data!A64&lt;&gt;"",[1]tailored_settings!$B$16="Do not publish"),CONCATENATE([1]tailored_settings!$B$4&amp;TEXT(ROW(A62)-1,"0000")&amp;"_"&amp;TEXT(F62,"yyyy-mm")),CONCATENATE([1]tailored_settings!$B$4&amp;TEXT(ROW(A62)-1,"0000")&amp;"_"&amp;TEXT(F62,"yyyy-mm")))))</f>
        <v>360G-Longleigh-IND-0061_2023-08</v>
      </c>
      <c r="I62" s="6" t="str">
        <f>IF([1]source_data!G64="","",[1]tailored_settings!$B$7)</f>
        <v>Longleigh Foundation</v>
      </c>
      <c r="J62" s="6" t="str">
        <f>IF([1]source_data!G64="","",[1]tailored_settings!$B$6)</f>
        <v>GB-CHC-1169016</v>
      </c>
      <c r="K62" s="6" t="str">
        <f>IF([1]source_data!G64="","",IF([1]source_data!I64="","",VLOOKUP([1]source_data!I64,[1]codelist_mapping!A:C,3,FALSE)))</f>
        <v>GTIR100</v>
      </c>
      <c r="L62" s="6" t="str">
        <f>IF([1]source_data!G64="","",IF([1]source_data!J64="","",VLOOKUP([1]source_data!J64,[1]codelist_mapping!A:C,3,FALSE)))</f>
        <v/>
      </c>
      <c r="M62" s="6" t="str">
        <f>IF([1]source_data!G64="","",IF([1]source_data!K64="","",IF([1]source_data!M64&lt;&gt;"",CONCATENATE(VLOOKUP([1]source_data!K64,[1]codelist_mapping!F:H,3,FALSE)&amp;";"&amp;VLOOKUP([1]source_data!L64,[1]codelist_mapping!F:H,3,FALSE)&amp;";"&amp;VLOOKUP([1]source_data!M64,[1]codelist_mapping!F:H,3,FALSE)),IF([1]source_data!L64&lt;&gt;"",CONCATENATE(VLOOKUP([1]source_data!K64,[1]codelist_mapping!F:H,3,FALSE)&amp;";"&amp;VLOOKUP([1]source_data!L64,[1]codelist_mapping!F:H,3,FALSE)),IF([1]source_data!K64&lt;&gt;"",CONCATENATE(VLOOKUP([1]source_data!K64,[1]codelist_mapping!F:H,3,FALSE)))))))</f>
        <v>GTIP080;GTIP040;GTIP070</v>
      </c>
      <c r="N62" s="9" t="str">
        <f>IF([1]source_data!G64="","",IF([1]source_data!D64="","",VLOOKUP([1]source_data!D64,[1]geo_data!A:I,9,FALSE)))</f>
        <v>Soho and Victoria</v>
      </c>
      <c r="O62" s="9" t="str">
        <f>IF([1]source_data!G64="","",IF([1]source_data!D64="","",VLOOKUP([1]source_data!D64,[1]geo_data!A:I,8,FALSE)))</f>
        <v>E05001278</v>
      </c>
      <c r="P62" s="9" t="str">
        <f>IF([1]source_data!G64="","",IF(LEFT(O62,3)="E05","WD",IF(LEFT(O62,3)="S13","WD",IF(LEFT(O62,3)="W05","WD",IF(LEFT(O62,3)="W06","UA",IF(LEFT(O62,3)="S12","CA",IF(LEFT(O62,3)="E06","UA",IF(LEFT(O62,3)="E07","NMD",IF(LEFT(O62,3)="E08","MD",IF(LEFT(O62,3)="E09","LONB"))))))))))</f>
        <v>WD</v>
      </c>
      <c r="Q62" s="9" t="str">
        <f>IF([1]source_data!G64="","",IF([1]source_data!D64="","",VLOOKUP([1]source_data!D64,[1]geo_data!A:I,7,FALSE)))</f>
        <v>Sandwell</v>
      </c>
      <c r="R62" s="9" t="str">
        <f>IF([1]source_data!G64="","",IF([1]source_data!D64="","",VLOOKUP([1]source_data!D64,[1]geo_data!A:I,6,FALSE)))</f>
        <v>E08000028</v>
      </c>
      <c r="S62" s="9" t="str">
        <f>IF([1]source_data!G64="","",IF(LEFT(R62,3)="E05","WD",IF(LEFT(R62,3)="S13","WD",IF(LEFT(R62,3)="W05","WD",IF(LEFT(R62,3)="W06","UA",IF(LEFT(R62,3)="S12","CA",IF(LEFT(R62,3)="E06","UA",IF(LEFT(R62,3)="E07","NMD",IF(LEFT(R62,3)="E08","MD",IF(LEFT(R62,3)="E09","LONB"))))))))))</f>
        <v>MD</v>
      </c>
      <c r="T62" s="6" t="str">
        <f>IF([1]source_data!G64="","",IF([1]source_data!N64="","",[1]source_data!N64))</f>
        <v>Crisis Grant</v>
      </c>
      <c r="U62" s="10">
        <f>IF([1]source_data!G64="","",[1]tailored_settings!$B$8)</f>
        <v>45622</v>
      </c>
      <c r="V62" s="6" t="str">
        <f>IF([1]source_data!G64="","",[1]tailored_settings!$B$9)</f>
        <v>http://www.longleigh.org/</v>
      </c>
      <c r="W62" s="8">
        <f>IF([1]source_data!G64="","",IF([1]source_data!O64="","",[1]source_data!O64))</f>
        <v>45149</v>
      </c>
      <c r="X62" s="8">
        <f>IF([1]source_data!G64="","",IF([1]source_data!P64="","",[1]source_data!P64))</f>
        <v>45160</v>
      </c>
      <c r="Y62" s="6" t="str">
        <f>IF([1]source_data!G64="","",IF([1]source_data!Q64="","",[1]source_data!Q64))</f>
        <v/>
      </c>
      <c r="Z62" s="11" t="str">
        <f>IF([1]source_data!G64="","",IF([1]source_data!I64="","",[1]tailored_settings!$B$10))</f>
        <v>Primary grant reason</v>
      </c>
      <c r="AA62" s="11" t="str">
        <f>IF([1]source_data!G64="","",IF([1]source_data!I64="","",[1]source_data!I64))</f>
        <v>5. Customer/family having been the victims of a reported crime in their home.</v>
      </c>
      <c r="AB62" s="11" t="str">
        <f>IF([1]source_data!G64="","",IF([1]source_data!J64="","",[1]tailored_settings!$B$11))</f>
        <v/>
      </c>
      <c r="AC62" s="11" t="str">
        <f>IF([1]source_data!G64="","",IF([1]source_data!J64="","",[1]source_data!J64))</f>
        <v/>
      </c>
      <c r="AD62" s="11" t="str">
        <f>IF([1]source_data!G64="","",IF([1]source_data!K64="","",[1]tailored_settings!$B$12))</f>
        <v>Grant purpose</v>
      </c>
      <c r="AE62" s="11" t="str">
        <f>IF([1]source_data!G64="","",IF([1]source_data!K64="","",[1]source_data!K64))</f>
        <v>Clothing</v>
      </c>
      <c r="AF62" s="11" t="str">
        <f>IF([1]source_data!G64="","",IF([1]source_data!L64="","",[1]tailored_settings!$B$13))</f>
        <v>Grant purpose</v>
      </c>
      <c r="AG62" s="11" t="str">
        <f>IF([1]source_data!G64="","",IF([1]source_data!L64="","",[1]source_data!L64))</f>
        <v>Mobile Phone</v>
      </c>
      <c r="AH62" s="11" t="str">
        <f>IF([1]source_data!G64="","",IF([1]source_data!M64="","",[1]tailored_settings!$B$14))</f>
        <v>Grant purpose</v>
      </c>
      <c r="AI62" s="11" t="str">
        <f>IF([1]source_data!G64="","",IF([1]source_data!M64="","",[1]source_data!M64))</f>
        <v>Food Vouchers</v>
      </c>
    </row>
    <row r="63" spans="1:35" x14ac:dyDescent="0.2">
      <c r="A63" s="6" t="str">
        <f>IF([1]source_data!G65="","",IF(AND([1]source_data!C65&lt;&gt;"",[1]tailored_settings!$B$15="Publish"),CONCATENATE([1]tailored_settings!$B$2&amp;[1]source_data!C65),IF(AND([1]source_data!C65&lt;&gt;"",[1]tailored_settings!$B$15="Do not publish"),CONCATENATE([1]tailored_settings!$B$2&amp;TEXT(ROW(A63)-1,"0000")&amp;"_"&amp;TEXT(F63,"yyyy-mm")),CONCATENATE([1]tailored_settings!$B$2&amp;TEXT(ROW(A63)-1,"0000")&amp;"_"&amp;TEXT(F63,"yyyy-mm")))))</f>
        <v>360G-Longleigh-E23-00067W</v>
      </c>
      <c r="B63" s="6" t="str">
        <f>IF([1]source_data!G65="","",IF([1]source_data!E65&lt;&gt;"",[1]source_data!E65,CONCATENATE("Grant to "&amp;G63)))</f>
        <v>Grant to Individual Recipient</v>
      </c>
      <c r="C63" s="6" t="str">
        <f>IF([1]source_data!G65="","",IF([1]source_data!F65="","",[1]source_data!F65))</f>
        <v>Helping to alleviate financial hardship</v>
      </c>
      <c r="D63" s="7">
        <f>IF([1]source_data!G65="","",IF([1]source_data!G65="","",[1]source_data!G65))</f>
        <v>912</v>
      </c>
      <c r="E63" s="6" t="str">
        <f>IF([1]source_data!G65="","",[1]tailored_settings!$B$3)</f>
        <v>GBP</v>
      </c>
      <c r="F63" s="8">
        <f>IF([1]source_data!G65="","",IF([1]source_data!H65="","",[1]source_data!H65))</f>
        <v>45160</v>
      </c>
      <c r="G63" s="6" t="str">
        <f>IF([1]source_data!G65="","",[1]tailored_settings!$B$5)</f>
        <v>Individual Recipient</v>
      </c>
      <c r="H63" s="6" t="str">
        <f>IF([1]source_data!G65="","",IF(AND([1]source_data!A65&lt;&gt;"",[1]tailored_settings!$B$16="Publish"),CONCATENATE([1]tailored_settings!$B$2&amp;[1]source_data!A65),IF(AND([1]source_data!A65&lt;&gt;"",[1]tailored_settings!$B$16="Do not publish"),CONCATENATE([1]tailored_settings!$B$4&amp;TEXT(ROW(A63)-1,"0000")&amp;"_"&amp;TEXT(F63,"yyyy-mm")),CONCATENATE([1]tailored_settings!$B$4&amp;TEXT(ROW(A63)-1,"0000")&amp;"_"&amp;TEXT(F63,"yyyy-mm")))))</f>
        <v>360G-Longleigh-IND-0062_2023-08</v>
      </c>
      <c r="I63" s="6" t="str">
        <f>IF([1]source_data!G65="","",[1]tailored_settings!$B$7)</f>
        <v>Longleigh Foundation</v>
      </c>
      <c r="J63" s="6" t="str">
        <f>IF([1]source_data!G65="","",[1]tailored_settings!$B$6)</f>
        <v>GB-CHC-1169016</v>
      </c>
      <c r="K63" s="6" t="str">
        <f>IF([1]source_data!G65="","",IF([1]source_data!I65="","",VLOOKUP([1]source_data!I65,[1]codelist_mapping!A:C,3,FALSE)))</f>
        <v>GTIR080</v>
      </c>
      <c r="L63" s="6" t="str">
        <f>IF([1]source_data!G65="","",IF([1]source_data!J65="","",VLOOKUP([1]source_data!J65,[1]codelist_mapping!A:C,3,FALSE)))</f>
        <v/>
      </c>
      <c r="M63" s="6" t="str">
        <f>IF([1]source_data!G65="","",IF([1]source_data!K65="","",IF([1]source_data!M65&lt;&gt;"",CONCATENATE(VLOOKUP([1]source_data!K65,[1]codelist_mapping!F:H,3,FALSE)&amp;";"&amp;VLOOKUP([1]source_data!L65,[1]codelist_mapping!F:H,3,FALSE)&amp;";"&amp;VLOOKUP([1]source_data!M65,[1]codelist_mapping!F:H,3,FALSE)),IF([1]source_data!L65&lt;&gt;"",CONCATENATE(VLOOKUP([1]source_data!K65,[1]codelist_mapping!F:H,3,FALSE)&amp;";"&amp;VLOOKUP([1]source_data!L65,[1]codelist_mapping!F:H,3,FALSE)),IF([1]source_data!K65&lt;&gt;"",CONCATENATE(VLOOKUP([1]source_data!K65,[1]codelist_mapping!F:H,3,FALSE)))))))</f>
        <v>GTIP020;GTIP060</v>
      </c>
      <c r="N63" s="9" t="str">
        <f>IF([1]source_data!G65="","",IF([1]source_data!D65="","",VLOOKUP([1]source_data!D65,[1]geo_data!A:I,9,FALSE)))</f>
        <v>Kenilworth St John's</v>
      </c>
      <c r="O63" s="9" t="str">
        <f>IF([1]source_data!G65="","",IF([1]source_data!D65="","",VLOOKUP([1]source_data!D65,[1]geo_data!A:I,8,FALSE)))</f>
        <v>E05012620</v>
      </c>
      <c r="P63" s="9" t="str">
        <f>IF([1]source_data!G65="","",IF(LEFT(O63,3)="E05","WD",IF(LEFT(O63,3)="S13","WD",IF(LEFT(O63,3)="W05","WD",IF(LEFT(O63,3)="W06","UA",IF(LEFT(O63,3)="S12","CA",IF(LEFT(O63,3)="E06","UA",IF(LEFT(O63,3)="E07","NMD",IF(LEFT(O63,3)="E08","MD",IF(LEFT(O63,3)="E09","LONB"))))))))))</f>
        <v>WD</v>
      </c>
      <c r="Q63" s="9" t="str">
        <f>IF([1]source_data!G65="","",IF([1]source_data!D65="","",VLOOKUP([1]source_data!D65,[1]geo_data!A:I,7,FALSE)))</f>
        <v>Warwick</v>
      </c>
      <c r="R63" s="9" t="str">
        <f>IF([1]source_data!G65="","",IF([1]source_data!D65="","",VLOOKUP([1]source_data!D65,[1]geo_data!A:I,6,FALSE)))</f>
        <v>E07000222</v>
      </c>
      <c r="S63" s="9" t="str">
        <f>IF([1]source_data!G65="","",IF(LEFT(R63,3)="E05","WD",IF(LEFT(R63,3)="S13","WD",IF(LEFT(R63,3)="W05","WD",IF(LEFT(R63,3)="W06","UA",IF(LEFT(R63,3)="S12","CA",IF(LEFT(R63,3)="E06","UA",IF(LEFT(R63,3)="E07","NMD",IF(LEFT(R63,3)="E08","MD",IF(LEFT(R63,3)="E09","LONB"))))))))))</f>
        <v>NMD</v>
      </c>
      <c r="T63" s="6" t="str">
        <f>IF([1]source_data!G65="","",IF([1]source_data!N65="","",[1]source_data!N65))</f>
        <v>Hardship Grant</v>
      </c>
      <c r="U63" s="10">
        <f>IF([1]source_data!G65="","",[1]tailored_settings!$B$8)</f>
        <v>45622</v>
      </c>
      <c r="V63" s="6" t="str">
        <f>IF([1]source_data!G65="","",[1]tailored_settings!$B$9)</f>
        <v>http://www.longleigh.org/</v>
      </c>
      <c r="W63" s="8">
        <f>IF([1]source_data!G65="","",IF([1]source_data!O65="","",[1]source_data!O65))</f>
        <v>45160</v>
      </c>
      <c r="X63" s="8">
        <f>IF([1]source_data!G65="","",IF([1]source_data!P65="","",[1]source_data!P65))</f>
        <v>45268</v>
      </c>
      <c r="Y63" s="6" t="str">
        <f>IF([1]source_data!G65="","",IF([1]source_data!Q65="","",[1]source_data!Q65))</f>
        <v/>
      </c>
      <c r="Z63" s="11" t="str">
        <f>IF([1]source_data!G65="","",IF([1]source_data!I65="","",[1]tailored_settings!$B$10))</f>
        <v>Primary grant reason</v>
      </c>
      <c r="AA63" s="11" t="str">
        <f>IF([1]source_data!G65="","",IF([1]source_data!I65="","",[1]source_data!I65))</f>
        <v>3  Customer/family moving from homelessness/supported living into independent living</v>
      </c>
      <c r="AB63" s="11" t="str">
        <f>IF([1]source_data!G65="","",IF([1]source_data!J65="","",[1]tailored_settings!$B$11))</f>
        <v/>
      </c>
      <c r="AC63" s="11" t="str">
        <f>IF([1]source_data!G65="","",IF([1]source_data!J65="","",[1]source_data!J65))</f>
        <v/>
      </c>
      <c r="AD63" s="11" t="str">
        <f>IF([1]source_data!G65="","",IF([1]source_data!K65="","",[1]tailored_settings!$B$12))</f>
        <v>Grant purpose</v>
      </c>
      <c r="AE63" s="11" t="str">
        <f>IF([1]source_data!G65="","",IF([1]source_data!K65="","",[1]source_data!K65))</f>
        <v>Appliances</v>
      </c>
      <c r="AF63" s="11" t="str">
        <f>IF([1]source_data!G65="","",IF([1]source_data!L65="","",[1]tailored_settings!$B$13))</f>
        <v>Grant purpose</v>
      </c>
      <c r="AG63" s="11" t="str">
        <f>IF([1]source_data!G65="","",IF([1]source_data!L65="","",[1]source_data!L65))</f>
        <v>Voucher for small household items</v>
      </c>
      <c r="AH63" s="11" t="str">
        <f>IF([1]source_data!G65="","",IF([1]source_data!M65="","",[1]tailored_settings!$B$14))</f>
        <v/>
      </c>
      <c r="AI63" s="11" t="str">
        <f>IF([1]source_data!G65="","",IF([1]source_data!M65="","",[1]source_data!M65))</f>
        <v/>
      </c>
    </row>
    <row r="64" spans="1:35" x14ac:dyDescent="0.2">
      <c r="A64" s="6" t="str">
        <f>IF([1]source_data!G66="","",IF(AND([1]source_data!C66&lt;&gt;"",[1]tailored_settings!$B$15="Publish"),CONCATENATE([1]tailored_settings!$B$2&amp;[1]source_data!C66),IF(AND([1]source_data!C66&lt;&gt;"",[1]tailored_settings!$B$15="Do not publish"),CONCATENATE([1]tailored_settings!$B$2&amp;TEXT(ROW(A64)-1,"0000")&amp;"_"&amp;TEXT(F64,"yyyy-mm")),CONCATENATE([1]tailored_settings!$B$2&amp;TEXT(ROW(A64)-1,"0000")&amp;"_"&amp;TEXT(F64,"yyyy-mm")))))</f>
        <v>360G-Longleigh-E23-00068W</v>
      </c>
      <c r="B64" s="6" t="str">
        <f>IF([1]source_data!G66="","",IF([1]source_data!E66&lt;&gt;"",[1]source_data!E66,CONCATENATE("Grant to "&amp;G64)))</f>
        <v>Grant to Individual Recipient</v>
      </c>
      <c r="C64" s="6" t="str">
        <f>IF([1]source_data!G66="","",IF([1]source_data!F66="","",[1]source_data!F66))</f>
        <v>Helping to alleviate financial hardship</v>
      </c>
      <c r="D64" s="7">
        <f>IF([1]source_data!G66="","",IF([1]source_data!G66="","",[1]source_data!G66))</f>
        <v>1195</v>
      </c>
      <c r="E64" s="6" t="str">
        <f>IF([1]source_data!G66="","",[1]tailored_settings!$B$3)</f>
        <v>GBP</v>
      </c>
      <c r="F64" s="8">
        <f>IF([1]source_data!G66="","",IF([1]source_data!H66="","",[1]source_data!H66))</f>
        <v>45155</v>
      </c>
      <c r="G64" s="6" t="str">
        <f>IF([1]source_data!G66="","",[1]tailored_settings!$B$5)</f>
        <v>Individual Recipient</v>
      </c>
      <c r="H64" s="6" t="str">
        <f>IF([1]source_data!G66="","",IF(AND([1]source_data!A66&lt;&gt;"",[1]tailored_settings!$B$16="Publish"),CONCATENATE([1]tailored_settings!$B$2&amp;[1]source_data!A66),IF(AND([1]source_data!A66&lt;&gt;"",[1]tailored_settings!$B$16="Do not publish"),CONCATENATE([1]tailored_settings!$B$4&amp;TEXT(ROW(A64)-1,"0000")&amp;"_"&amp;TEXT(F64,"yyyy-mm")),CONCATENATE([1]tailored_settings!$B$4&amp;TEXT(ROW(A64)-1,"0000")&amp;"_"&amp;TEXT(F64,"yyyy-mm")))))</f>
        <v>360G-Longleigh-IND-0063_2023-08</v>
      </c>
      <c r="I64" s="6" t="str">
        <f>IF([1]source_data!G66="","",[1]tailored_settings!$B$7)</f>
        <v>Longleigh Foundation</v>
      </c>
      <c r="J64" s="6" t="str">
        <f>IF([1]source_data!G66="","",[1]tailored_settings!$B$6)</f>
        <v>GB-CHC-1169016</v>
      </c>
      <c r="K64" s="6" t="str">
        <f>IF([1]source_data!G66="","",IF([1]source_data!I66="","",VLOOKUP([1]source_data!I66,[1]codelist_mapping!A:C,3,FALSE)))</f>
        <v>GTIR040</v>
      </c>
      <c r="L64" s="6" t="str">
        <f>IF([1]source_data!G66="","",IF([1]source_data!J66="","",VLOOKUP([1]source_data!J66,[1]codelist_mapping!A:C,3,FALSE)))</f>
        <v/>
      </c>
      <c r="M64" s="6" t="str">
        <f>IF([1]source_data!G66="","",IF([1]source_data!K66="","",IF([1]source_data!M66&lt;&gt;"",CONCATENATE(VLOOKUP([1]source_data!K66,[1]codelist_mapping!F:H,3,FALSE)&amp;";"&amp;VLOOKUP([1]source_data!L66,[1]codelist_mapping!F:H,3,FALSE)&amp;";"&amp;VLOOKUP([1]source_data!M66,[1]codelist_mapping!F:H,3,FALSE)),IF([1]source_data!L66&lt;&gt;"",CONCATENATE(VLOOKUP([1]source_data!K66,[1]codelist_mapping!F:H,3,FALSE)&amp;";"&amp;VLOOKUP([1]source_data!L66,[1]codelist_mapping!F:H,3,FALSE)),IF([1]source_data!K66&lt;&gt;"",CONCATENATE(VLOOKUP([1]source_data!K66,[1]codelist_mapping!F:H,3,FALSE)))))))</f>
        <v>GTIP060</v>
      </c>
      <c r="N64" s="9" t="str">
        <f>IF([1]source_data!G66="","",IF([1]source_data!D66="","",VLOOKUP([1]source_data!D66,[1]geo_data!A:I,9,FALSE)))</f>
        <v>Kenilworth St John's</v>
      </c>
      <c r="O64" s="9" t="str">
        <f>IF([1]source_data!G66="","",IF([1]source_data!D66="","",VLOOKUP([1]source_data!D66,[1]geo_data!A:I,8,FALSE)))</f>
        <v>E05012620</v>
      </c>
      <c r="P64" s="9" t="str">
        <f>IF([1]source_data!G66="","",IF(LEFT(O64,3)="E05","WD",IF(LEFT(O64,3)="S13","WD",IF(LEFT(O64,3)="W05","WD",IF(LEFT(O64,3)="W06","UA",IF(LEFT(O64,3)="S12","CA",IF(LEFT(O64,3)="E06","UA",IF(LEFT(O64,3)="E07","NMD",IF(LEFT(O64,3)="E08","MD",IF(LEFT(O64,3)="E09","LONB"))))))))))</f>
        <v>WD</v>
      </c>
      <c r="Q64" s="9" t="str">
        <f>IF([1]source_data!G66="","",IF([1]source_data!D66="","",VLOOKUP([1]source_data!D66,[1]geo_data!A:I,7,FALSE)))</f>
        <v>Warwick</v>
      </c>
      <c r="R64" s="9" t="str">
        <f>IF([1]source_data!G66="","",IF([1]source_data!D66="","",VLOOKUP([1]source_data!D66,[1]geo_data!A:I,6,FALSE)))</f>
        <v>E07000222</v>
      </c>
      <c r="S64" s="9" t="str">
        <f>IF([1]source_data!G66="","",IF(LEFT(R64,3)="E05","WD",IF(LEFT(R64,3)="S13","WD",IF(LEFT(R64,3)="W05","WD",IF(LEFT(R64,3)="W06","UA",IF(LEFT(R64,3)="S12","CA",IF(LEFT(R64,3)="E06","UA",IF(LEFT(R64,3)="E07","NMD",IF(LEFT(R64,3)="E08","MD",IF(LEFT(R64,3)="E09","LONB"))))))))))</f>
        <v>NMD</v>
      </c>
      <c r="T64" s="6" t="str">
        <f>IF([1]source_data!G66="","",IF([1]source_data!N66="","",[1]source_data!N66))</f>
        <v>Hardship Grant</v>
      </c>
      <c r="U64" s="10">
        <f>IF([1]source_data!G66="","",[1]tailored_settings!$B$8)</f>
        <v>45622</v>
      </c>
      <c r="V64" s="6" t="str">
        <f>IF([1]source_data!G66="","",[1]tailored_settings!$B$9)</f>
        <v>http://www.longleigh.org/</v>
      </c>
      <c r="W64" s="8">
        <f>IF([1]source_data!G66="","",IF([1]source_data!O66="","",[1]source_data!O66))</f>
        <v>45155</v>
      </c>
      <c r="X64" s="8">
        <f>IF([1]source_data!G66="","",IF([1]source_data!P66="","",[1]source_data!P66))</f>
        <v>45271</v>
      </c>
      <c r="Y64" s="6" t="str">
        <f>IF([1]source_data!G66="","",IF([1]source_data!Q66="","",[1]source_data!Q66))</f>
        <v/>
      </c>
      <c r="Z64" s="11" t="str">
        <f>IF([1]source_data!G66="","",IF([1]source_data!I66="","",[1]tailored_settings!$B$10))</f>
        <v>Primary grant reason</v>
      </c>
      <c r="AA64" s="11" t="str">
        <f>IF([1]source_data!G66="","",IF([1]source_data!I66="","",[1]source_data!I66))</f>
        <v>2. Customer receiving medication and/or therapy for a mental health condition or substance addiction</v>
      </c>
      <c r="AB64" s="11" t="str">
        <f>IF([1]source_data!G66="","",IF([1]source_data!J66="","",[1]tailored_settings!$B$11))</f>
        <v/>
      </c>
      <c r="AC64" s="11" t="str">
        <f>IF([1]source_data!G66="","",IF([1]source_data!J66="","",[1]source_data!J66))</f>
        <v/>
      </c>
      <c r="AD64" s="11" t="str">
        <f>IF([1]source_data!G66="","",IF([1]source_data!K66="","",[1]tailored_settings!$B$12))</f>
        <v>Grant purpose</v>
      </c>
      <c r="AE64" s="11" t="str">
        <f>IF([1]source_data!G66="","",IF([1]source_data!K66="","",[1]source_data!K66))</f>
        <v>Removals</v>
      </c>
      <c r="AF64" s="11" t="str">
        <f>IF([1]source_data!G66="","",IF([1]source_data!L66="","",[1]tailored_settings!$B$13))</f>
        <v/>
      </c>
      <c r="AG64" s="11" t="str">
        <f>IF([1]source_data!G66="","",IF([1]source_data!L66="","",[1]source_data!L66))</f>
        <v/>
      </c>
      <c r="AH64" s="11" t="str">
        <f>IF([1]source_data!G66="","",IF([1]source_data!M66="","",[1]tailored_settings!$B$14))</f>
        <v/>
      </c>
      <c r="AI64" s="11" t="str">
        <f>IF([1]source_data!G66="","",IF([1]source_data!M66="","",[1]source_data!M66))</f>
        <v/>
      </c>
    </row>
    <row r="65" spans="1:35" x14ac:dyDescent="0.2">
      <c r="A65" s="6" t="str">
        <f>IF([1]source_data!G67="","",IF(AND([1]source_data!C67&lt;&gt;"",[1]tailored_settings!$B$15="Publish"),CONCATENATE([1]tailored_settings!$B$2&amp;[1]source_data!C67),IF(AND([1]source_data!C67&lt;&gt;"",[1]tailored_settings!$B$15="Do not publish"),CONCATENATE([1]tailored_settings!$B$2&amp;TEXT(ROW(A65)-1,"0000")&amp;"_"&amp;TEXT(F65,"yyyy-mm")),CONCATENATE([1]tailored_settings!$B$2&amp;TEXT(ROW(A65)-1,"0000")&amp;"_"&amp;TEXT(F65,"yyyy-mm")))))</f>
        <v>360G-Longleigh-E23-00069W</v>
      </c>
      <c r="B65" s="6" t="str">
        <f>IF([1]source_data!G67="","",IF([1]source_data!E67&lt;&gt;"",[1]source_data!E67,CONCATENATE("Grant to "&amp;G65)))</f>
        <v>Grant to Individual Recipient</v>
      </c>
      <c r="C65" s="6" t="str">
        <f>IF([1]source_data!G67="","",IF([1]source_data!F67="","",[1]source_data!F67))</f>
        <v>Helping to alleviate financial hardship</v>
      </c>
      <c r="D65" s="7">
        <f>IF([1]source_data!G67="","",IF([1]source_data!G67="","",[1]source_data!G67))</f>
        <v>582.27</v>
      </c>
      <c r="E65" s="6" t="str">
        <f>IF([1]source_data!G67="","",[1]tailored_settings!$B$3)</f>
        <v>GBP</v>
      </c>
      <c r="F65" s="8">
        <f>IF([1]source_data!G67="","",IF([1]source_data!H67="","",[1]source_data!H67))</f>
        <v>45156</v>
      </c>
      <c r="G65" s="6" t="str">
        <f>IF([1]source_data!G67="","",[1]tailored_settings!$B$5)</f>
        <v>Individual Recipient</v>
      </c>
      <c r="H65" s="6" t="str">
        <f>IF([1]source_data!G67="","",IF(AND([1]source_data!A67&lt;&gt;"",[1]tailored_settings!$B$16="Publish"),CONCATENATE([1]tailored_settings!$B$2&amp;[1]source_data!A67),IF(AND([1]source_data!A67&lt;&gt;"",[1]tailored_settings!$B$16="Do not publish"),CONCATENATE([1]tailored_settings!$B$4&amp;TEXT(ROW(A65)-1,"0000")&amp;"_"&amp;TEXT(F65,"yyyy-mm")),CONCATENATE([1]tailored_settings!$B$4&amp;TEXT(ROW(A65)-1,"0000")&amp;"_"&amp;TEXT(F65,"yyyy-mm")))))</f>
        <v>360G-Longleigh-IND-0064_2023-08</v>
      </c>
      <c r="I65" s="6" t="str">
        <f>IF([1]source_data!G67="","",[1]tailored_settings!$B$7)</f>
        <v>Longleigh Foundation</v>
      </c>
      <c r="J65" s="6" t="str">
        <f>IF([1]source_data!G67="","",[1]tailored_settings!$B$6)</f>
        <v>GB-CHC-1169016</v>
      </c>
      <c r="K65" s="6" t="str">
        <f>IF([1]source_data!G67="","",IF([1]source_data!I67="","",VLOOKUP([1]source_data!I67,[1]codelist_mapping!A:C,3,FALSE)))</f>
        <v>GTIR040</v>
      </c>
      <c r="L65" s="6" t="str">
        <f>IF([1]source_data!G67="","",IF([1]source_data!J67="","",VLOOKUP([1]source_data!J67,[1]codelist_mapping!A:C,3,FALSE)))</f>
        <v/>
      </c>
      <c r="M65" s="6" t="str">
        <f>IF([1]source_data!G67="","",IF([1]source_data!K67="","",IF([1]source_data!M67&lt;&gt;"",CONCATENATE(VLOOKUP([1]source_data!K67,[1]codelist_mapping!F:H,3,FALSE)&amp;";"&amp;VLOOKUP([1]source_data!L67,[1]codelist_mapping!F:H,3,FALSE)&amp;";"&amp;VLOOKUP([1]source_data!M67,[1]codelist_mapping!F:H,3,FALSE)),IF([1]source_data!L67&lt;&gt;"",CONCATENATE(VLOOKUP([1]source_data!K67,[1]codelist_mapping!F:H,3,FALSE)&amp;";"&amp;VLOOKUP([1]source_data!L67,[1]codelist_mapping!F:H,3,FALSE)),IF([1]source_data!K67&lt;&gt;"",CONCATENATE(VLOOKUP([1]source_data!K67,[1]codelist_mapping!F:H,3,FALSE)))))))</f>
        <v>GTIP020;GTIP070;GTIP050</v>
      </c>
      <c r="N65" s="9" t="str">
        <f>IF([1]source_data!G67="","",IF([1]source_data!D67="","",VLOOKUP([1]source_data!D67,[1]geo_data!A:I,9,FALSE)))</f>
        <v>Bitterne Park</v>
      </c>
      <c r="O65" s="9" t="str">
        <f>IF([1]source_data!G67="","",IF([1]source_data!D67="","",VLOOKUP([1]source_data!D67,[1]geo_data!A:I,8,FALSE)))</f>
        <v>E05015494</v>
      </c>
      <c r="P65" s="9" t="str">
        <f>IF([1]source_data!G67="","",IF(LEFT(O65,3)="E05","WD",IF(LEFT(O65,3)="S13","WD",IF(LEFT(O65,3)="W05","WD",IF(LEFT(O65,3)="W06","UA",IF(LEFT(O65,3)="S12","CA",IF(LEFT(O65,3)="E06","UA",IF(LEFT(O65,3)="E07","NMD",IF(LEFT(O65,3)="E08","MD",IF(LEFT(O65,3)="E09","LONB"))))))))))</f>
        <v>WD</v>
      </c>
      <c r="Q65" s="9" t="str">
        <f>IF([1]source_data!G67="","",IF([1]source_data!D67="","",VLOOKUP([1]source_data!D67,[1]geo_data!A:I,7,FALSE)))</f>
        <v>Southampton</v>
      </c>
      <c r="R65" s="9" t="str">
        <f>IF([1]source_data!G67="","",IF([1]source_data!D67="","",VLOOKUP([1]source_data!D67,[1]geo_data!A:I,6,FALSE)))</f>
        <v>E06000045</v>
      </c>
      <c r="S65" s="9" t="str">
        <f>IF([1]source_data!G67="","",IF(LEFT(R65,3)="E05","WD",IF(LEFT(R65,3)="S13","WD",IF(LEFT(R65,3)="W05","WD",IF(LEFT(R65,3)="W06","UA",IF(LEFT(R65,3)="S12","CA",IF(LEFT(R65,3)="E06","UA",IF(LEFT(R65,3)="E07","NMD",IF(LEFT(R65,3)="E08","MD",IF(LEFT(R65,3)="E09","LONB"))))))))))</f>
        <v>UA</v>
      </c>
      <c r="T65" s="6" t="str">
        <f>IF([1]source_data!G67="","",IF([1]source_data!N67="","",[1]source_data!N67))</f>
        <v>Hardship Grant</v>
      </c>
      <c r="U65" s="10">
        <f>IF([1]source_data!G67="","",[1]tailored_settings!$B$8)</f>
        <v>45622</v>
      </c>
      <c r="V65" s="6" t="str">
        <f>IF([1]source_data!G67="","",[1]tailored_settings!$B$9)</f>
        <v>http://www.longleigh.org/</v>
      </c>
      <c r="W65" s="8">
        <f>IF([1]source_data!G67="","",IF([1]source_data!O67="","",[1]source_data!O67))</f>
        <v>45156</v>
      </c>
      <c r="X65" s="8">
        <f>IF([1]source_data!G67="","",IF([1]source_data!P67="","",[1]source_data!P67))</f>
        <v>45269</v>
      </c>
      <c r="Y65" s="6" t="str">
        <f>IF([1]source_data!G67="","",IF([1]source_data!Q67="","",[1]source_data!Q67))</f>
        <v/>
      </c>
      <c r="Z65" s="11" t="str">
        <f>IF([1]source_data!G67="","",IF([1]source_data!I67="","",[1]tailored_settings!$B$10))</f>
        <v>Primary grant reason</v>
      </c>
      <c r="AA65" s="11" t="str">
        <f>IF([1]source_data!G67="","",IF([1]source_data!I67="","",[1]source_data!I67))</f>
        <v>2. Customer receiving medication and/or therapy for a mental health condition or substance addiction</v>
      </c>
      <c r="AB65" s="11" t="str">
        <f>IF([1]source_data!G67="","",IF([1]source_data!J67="","",[1]tailored_settings!$B$11))</f>
        <v/>
      </c>
      <c r="AC65" s="11" t="str">
        <f>IF([1]source_data!G67="","",IF([1]source_data!J67="","",[1]source_data!J67))</f>
        <v/>
      </c>
      <c r="AD65" s="11" t="str">
        <f>IF([1]source_data!G67="","",IF([1]source_data!K67="","",[1]tailored_settings!$B$12))</f>
        <v>Grant purpose</v>
      </c>
      <c r="AE65" s="11" t="str">
        <f>IF([1]source_data!G67="","",IF([1]source_data!K67="","",[1]source_data!K67))</f>
        <v xml:space="preserve">Furniture </v>
      </c>
      <c r="AF65" s="11" t="str">
        <f>IF([1]source_data!G67="","",IF([1]source_data!L67="","",[1]tailored_settings!$B$13))</f>
        <v>Grant purpose</v>
      </c>
      <c r="AG65" s="11" t="str">
        <f>IF([1]source_data!G67="","",IF([1]source_data!L67="","",[1]source_data!L67))</f>
        <v>Food Vouchers</v>
      </c>
      <c r="AH65" s="11" t="str">
        <f>IF([1]source_data!G67="","",IF([1]source_data!M67="","",[1]tailored_settings!$B$14))</f>
        <v>Grant purpose</v>
      </c>
      <c r="AI65" s="11" t="str">
        <f>IF([1]source_data!G67="","",IF([1]source_data!M67="","",[1]source_data!M67))</f>
        <v>Utility Vouchers</v>
      </c>
    </row>
    <row r="66" spans="1:35" x14ac:dyDescent="0.2">
      <c r="A66" s="6" t="str">
        <f>IF([1]source_data!G68="","",IF(AND([1]source_data!C68&lt;&gt;"",[1]tailored_settings!$B$15="Publish"),CONCATENATE([1]tailored_settings!$B$2&amp;[1]source_data!C68),IF(AND([1]source_data!C68&lt;&gt;"",[1]tailored_settings!$B$15="Do not publish"),CONCATENATE([1]tailored_settings!$B$2&amp;TEXT(ROW(A66)-1,"0000")&amp;"_"&amp;TEXT(F66,"yyyy-mm")),CONCATENATE([1]tailored_settings!$B$2&amp;TEXT(ROW(A66)-1,"0000")&amp;"_"&amp;TEXT(F66,"yyyy-mm")))))</f>
        <v>360G-Longleigh-E23-00070W</v>
      </c>
      <c r="B66" s="6" t="str">
        <f>IF([1]source_data!G68="","",IF([1]source_data!E68&lt;&gt;"",[1]source_data!E68,CONCATENATE("Grant to "&amp;G66)))</f>
        <v>Grant to Individual Recipient</v>
      </c>
      <c r="C66" s="6" t="str">
        <f>IF([1]source_data!G68="","",IF([1]source_data!F68="","",[1]source_data!F68))</f>
        <v>Helping to alleviate financial hardship</v>
      </c>
      <c r="D66" s="7">
        <f>IF([1]source_data!G68="","",IF([1]source_data!G68="","",[1]source_data!G68))</f>
        <v>982.43</v>
      </c>
      <c r="E66" s="6" t="str">
        <f>IF([1]source_data!G68="","",[1]tailored_settings!$B$3)</f>
        <v>GBP</v>
      </c>
      <c r="F66" s="8">
        <f>IF([1]source_data!G68="","",IF([1]source_data!H68="","",[1]source_data!H68))</f>
        <v>45156</v>
      </c>
      <c r="G66" s="6" t="str">
        <f>IF([1]source_data!G68="","",[1]tailored_settings!$B$5)</f>
        <v>Individual Recipient</v>
      </c>
      <c r="H66" s="6" t="str">
        <f>IF([1]source_data!G68="","",IF(AND([1]source_data!A68&lt;&gt;"",[1]tailored_settings!$B$16="Publish"),CONCATENATE([1]tailored_settings!$B$2&amp;[1]source_data!A68),IF(AND([1]source_data!A68&lt;&gt;"",[1]tailored_settings!$B$16="Do not publish"),CONCATENATE([1]tailored_settings!$B$4&amp;TEXT(ROW(A66)-1,"0000")&amp;"_"&amp;TEXT(F66,"yyyy-mm")),CONCATENATE([1]tailored_settings!$B$4&amp;TEXT(ROW(A66)-1,"0000")&amp;"_"&amp;TEXT(F66,"yyyy-mm")))))</f>
        <v>360G-Longleigh-IND-0065_2023-08</v>
      </c>
      <c r="I66" s="6" t="str">
        <f>IF([1]source_data!G68="","",[1]tailored_settings!$B$7)</f>
        <v>Longleigh Foundation</v>
      </c>
      <c r="J66" s="6" t="str">
        <f>IF([1]source_data!G68="","",[1]tailored_settings!$B$6)</f>
        <v>GB-CHC-1169016</v>
      </c>
      <c r="K66" s="6" t="str">
        <f>IF([1]source_data!G68="","",IF([1]source_data!I68="","",VLOOKUP([1]source_data!I68,[1]codelist_mapping!A:C,3,FALSE)))</f>
        <v>GTIR040</v>
      </c>
      <c r="L66" s="6" t="str">
        <f>IF([1]source_data!G68="","",IF([1]source_data!J68="","",VLOOKUP([1]source_data!J68,[1]codelist_mapping!A:C,3,FALSE)))</f>
        <v/>
      </c>
      <c r="M66" s="6" t="str">
        <f>IF([1]source_data!G68="","",IF([1]source_data!K68="","",IF([1]source_data!M68&lt;&gt;"",CONCATENATE(VLOOKUP([1]source_data!K68,[1]codelist_mapping!F:H,3,FALSE)&amp;";"&amp;VLOOKUP([1]source_data!L68,[1]codelist_mapping!F:H,3,FALSE)&amp;";"&amp;VLOOKUP([1]source_data!M68,[1]codelist_mapping!F:H,3,FALSE)),IF([1]source_data!L68&lt;&gt;"",CONCATENATE(VLOOKUP([1]source_data!K68,[1]codelist_mapping!F:H,3,FALSE)&amp;";"&amp;VLOOKUP([1]source_data!L68,[1]codelist_mapping!F:H,3,FALSE)),IF([1]source_data!K68&lt;&gt;"",CONCATENATE(VLOOKUP([1]source_data!K68,[1]codelist_mapping!F:H,3,FALSE)))))))</f>
        <v>GTIP020;GTIP070</v>
      </c>
      <c r="N66" s="9" t="str">
        <f>IF([1]source_data!G68="","",IF([1]source_data!D68="","",VLOOKUP([1]source_data!D68,[1]geo_data!A:I,9,FALSE)))</f>
        <v>Leominster East</v>
      </c>
      <c r="O66" s="9" t="str">
        <f>IF([1]source_data!G68="","",IF([1]source_data!D68="","",VLOOKUP([1]source_data!D68,[1]geo_data!A:I,8,FALSE)))</f>
        <v>E05009468</v>
      </c>
      <c r="P66" s="9" t="str">
        <f>IF([1]source_data!G68="","",IF(LEFT(O66,3)="E05","WD",IF(LEFT(O66,3)="S13","WD",IF(LEFT(O66,3)="W05","WD",IF(LEFT(O66,3)="W06","UA",IF(LEFT(O66,3)="S12","CA",IF(LEFT(O66,3)="E06","UA",IF(LEFT(O66,3)="E07","NMD",IF(LEFT(O66,3)="E08","MD",IF(LEFT(O66,3)="E09","LONB"))))))))))</f>
        <v>WD</v>
      </c>
      <c r="Q66" s="9" t="str">
        <f>IF([1]source_data!G68="","",IF([1]source_data!D68="","",VLOOKUP([1]source_data!D68,[1]geo_data!A:I,7,FALSE)))</f>
        <v>Herefordshire, County of</v>
      </c>
      <c r="R66" s="9" t="str">
        <f>IF([1]source_data!G68="","",IF([1]source_data!D68="","",VLOOKUP([1]source_data!D68,[1]geo_data!A:I,6,FALSE)))</f>
        <v>E06000019</v>
      </c>
      <c r="S66" s="9" t="str">
        <f>IF([1]source_data!G68="","",IF(LEFT(R66,3)="E05","WD",IF(LEFT(R66,3)="S13","WD",IF(LEFT(R66,3)="W05","WD",IF(LEFT(R66,3)="W06","UA",IF(LEFT(R66,3)="S12","CA",IF(LEFT(R66,3)="E06","UA",IF(LEFT(R66,3)="E07","NMD",IF(LEFT(R66,3)="E08","MD",IF(LEFT(R66,3)="E09","LONB"))))))))))</f>
        <v>UA</v>
      </c>
      <c r="T66" s="6" t="str">
        <f>IF([1]source_data!G68="","",IF([1]source_data!N68="","",[1]source_data!N68))</f>
        <v>Hardship Grant</v>
      </c>
      <c r="U66" s="10">
        <f>IF([1]source_data!G68="","",[1]tailored_settings!$B$8)</f>
        <v>45622</v>
      </c>
      <c r="V66" s="6" t="str">
        <f>IF([1]source_data!G68="","",[1]tailored_settings!$B$9)</f>
        <v>http://www.longleigh.org/</v>
      </c>
      <c r="W66" s="8">
        <f>IF([1]source_data!G68="","",IF([1]source_data!O68="","",[1]source_data!O68))</f>
        <v>45156</v>
      </c>
      <c r="X66" s="8">
        <f>IF([1]source_data!G68="","",IF([1]source_data!P68="","",[1]source_data!P68))</f>
        <v>45269</v>
      </c>
      <c r="Y66" s="6" t="str">
        <f>IF([1]source_data!G68="","",IF([1]source_data!Q68="","",[1]source_data!Q68))</f>
        <v/>
      </c>
      <c r="Z66" s="11" t="str">
        <f>IF([1]source_data!G68="","",IF([1]source_data!I68="","",[1]tailored_settings!$B$10))</f>
        <v>Primary grant reason</v>
      </c>
      <c r="AA66" s="11" t="str">
        <f>IF([1]source_data!G68="","",IF([1]source_data!I68="","",[1]source_data!I68))</f>
        <v>2. Customer receiving medication and/or therapy for a mental health condition or substance addiction</v>
      </c>
      <c r="AB66" s="11" t="str">
        <f>IF([1]source_data!G68="","",IF([1]source_data!J68="","",[1]tailored_settings!$B$11))</f>
        <v/>
      </c>
      <c r="AC66" s="11" t="str">
        <f>IF([1]source_data!G68="","",IF([1]source_data!J68="","",[1]source_data!J68))</f>
        <v/>
      </c>
      <c r="AD66" s="11" t="str">
        <f>IF([1]source_data!G68="","",IF([1]source_data!K68="","",[1]tailored_settings!$B$12))</f>
        <v>Grant purpose</v>
      </c>
      <c r="AE66" s="11" t="str">
        <f>IF([1]source_data!G68="","",IF([1]source_data!K68="","",[1]source_data!K68))</f>
        <v>Appliances</v>
      </c>
      <c r="AF66" s="11" t="str">
        <f>IF([1]source_data!G68="","",IF([1]source_data!L68="","",[1]tailored_settings!$B$13))</f>
        <v>Grant purpose</v>
      </c>
      <c r="AG66" s="11" t="str">
        <f>IF([1]source_data!G68="","",IF([1]source_data!L68="","",[1]source_data!L68))</f>
        <v>Food Vouchers</v>
      </c>
      <c r="AH66" s="11" t="str">
        <f>IF([1]source_data!G68="","",IF([1]source_data!M68="","",[1]tailored_settings!$B$14))</f>
        <v/>
      </c>
      <c r="AI66" s="11" t="str">
        <f>IF([1]source_data!G68="","",IF([1]source_data!M68="","",[1]source_data!M68))</f>
        <v/>
      </c>
    </row>
    <row r="67" spans="1:35" x14ac:dyDescent="0.2">
      <c r="A67" s="6" t="str">
        <f>IF([1]source_data!G69="","",IF(AND([1]source_data!C69&lt;&gt;"",[1]tailored_settings!$B$15="Publish"),CONCATENATE([1]tailored_settings!$B$2&amp;[1]source_data!C69),IF(AND([1]source_data!C69&lt;&gt;"",[1]tailored_settings!$B$15="Do not publish"),CONCATENATE([1]tailored_settings!$B$2&amp;TEXT(ROW(A67)-1,"0000")&amp;"_"&amp;TEXT(F67,"yyyy-mm")),CONCATENATE([1]tailored_settings!$B$2&amp;TEXT(ROW(A67)-1,"0000")&amp;"_"&amp;TEXT(F67,"yyyy-mm")))))</f>
        <v>360G-Longleigh-E23-00071W</v>
      </c>
      <c r="B67" s="6" t="str">
        <f>IF([1]source_data!G69="","",IF([1]source_data!E69&lt;&gt;"",[1]source_data!E69,CONCATENATE("Grant to "&amp;G67)))</f>
        <v>Grant to Individual Recipient</v>
      </c>
      <c r="C67" s="6" t="str">
        <f>IF([1]source_data!G69="","",IF([1]source_data!F69="","",[1]source_data!F69))</f>
        <v>Helping to provide an education or training  opportunity</v>
      </c>
      <c r="D67" s="7">
        <f>IF([1]source_data!G69="","",IF([1]source_data!G69="","",[1]source_data!G69))</f>
        <v>421.34</v>
      </c>
      <c r="E67" s="6" t="str">
        <f>IF([1]source_data!G69="","",[1]tailored_settings!$B$3)</f>
        <v>GBP</v>
      </c>
      <c r="F67" s="8">
        <f>IF([1]source_data!G69="","",IF([1]source_data!H69="","",[1]source_data!H69))</f>
        <v>45160</v>
      </c>
      <c r="G67" s="6" t="str">
        <f>IF([1]source_data!G69="","",[1]tailored_settings!$B$5)</f>
        <v>Individual Recipient</v>
      </c>
      <c r="H67" s="6" t="str">
        <f>IF([1]source_data!G69="","",IF(AND([1]source_data!A69&lt;&gt;"",[1]tailored_settings!$B$16="Publish"),CONCATENATE([1]tailored_settings!$B$2&amp;[1]source_data!A69),IF(AND([1]source_data!A69&lt;&gt;"",[1]tailored_settings!$B$16="Do not publish"),CONCATENATE([1]tailored_settings!$B$4&amp;TEXT(ROW(A67)-1,"0000")&amp;"_"&amp;TEXT(F67,"yyyy-mm")),CONCATENATE([1]tailored_settings!$B$4&amp;TEXT(ROW(A67)-1,"0000")&amp;"_"&amp;TEXT(F67,"yyyy-mm")))))</f>
        <v>360G-Longleigh-IND-0066_2023-08</v>
      </c>
      <c r="I67" s="6" t="str">
        <f>IF([1]source_data!G69="","",[1]tailored_settings!$B$7)</f>
        <v>Longleigh Foundation</v>
      </c>
      <c r="J67" s="6" t="str">
        <f>IF([1]source_data!G69="","",[1]tailored_settings!$B$6)</f>
        <v>GB-CHC-1169016</v>
      </c>
      <c r="K67" s="6" t="str">
        <f>IF([1]source_data!G69="","",IF([1]source_data!I69="","",VLOOKUP([1]source_data!I69,[1]codelist_mapping!A:C,3,FALSE)))</f>
        <v>GTIR110</v>
      </c>
      <c r="L67" s="6" t="str">
        <f>IF([1]source_data!G69="","",IF([1]source_data!J69="","",VLOOKUP([1]source_data!J69,[1]codelist_mapping!A:C,3,FALSE)))</f>
        <v/>
      </c>
      <c r="M67" s="6" t="str">
        <f>IF([1]source_data!G69="","",IF([1]source_data!K69="","",IF([1]source_data!M69&lt;&gt;"",CONCATENATE(VLOOKUP([1]source_data!K69,[1]codelist_mapping!F:H,3,FALSE)&amp;";"&amp;VLOOKUP([1]source_data!L69,[1]codelist_mapping!F:H,3,FALSE)&amp;";"&amp;VLOOKUP([1]source_data!M69,[1]codelist_mapping!F:H,3,FALSE)),IF([1]source_data!L69&lt;&gt;"",CONCATENATE(VLOOKUP([1]source_data!K69,[1]codelist_mapping!F:H,3,FALSE)&amp;";"&amp;VLOOKUP([1]source_data!L69,[1]codelist_mapping!F:H,3,FALSE)),IF([1]source_data!K69&lt;&gt;"",CONCATENATE(VLOOKUP([1]source_data!K69,[1]codelist_mapping!F:H,3,FALSE)))))))</f>
        <v>GTIP020</v>
      </c>
      <c r="N67" s="9" t="str">
        <f>IF([1]source_data!G69="","",IF([1]source_data!D69="","",VLOOKUP([1]source_data!D69,[1]geo_data!A:I,9,FALSE)))</f>
        <v>West Hill &amp; North Laine</v>
      </c>
      <c r="O67" s="9" t="str">
        <f>IF([1]source_data!G69="","",IF([1]source_data!D69="","",VLOOKUP([1]source_data!D69,[1]geo_data!A:I,8,FALSE)))</f>
        <v>E05015415</v>
      </c>
      <c r="P67" s="9" t="str">
        <f>IF([1]source_data!G69="","",IF(LEFT(O67,3)="E05","WD",IF(LEFT(O67,3)="S13","WD",IF(LEFT(O67,3)="W05","WD",IF(LEFT(O67,3)="W06","UA",IF(LEFT(O67,3)="S12","CA",IF(LEFT(O67,3)="E06","UA",IF(LEFT(O67,3)="E07","NMD",IF(LEFT(O67,3)="E08","MD",IF(LEFT(O67,3)="E09","LONB"))))))))))</f>
        <v>WD</v>
      </c>
      <c r="Q67" s="9" t="str">
        <f>IF([1]source_data!G69="","",IF([1]source_data!D69="","",VLOOKUP([1]source_data!D69,[1]geo_data!A:I,7,FALSE)))</f>
        <v>Brighton and Hove</v>
      </c>
      <c r="R67" s="9" t="str">
        <f>IF([1]source_data!G69="","",IF([1]source_data!D69="","",VLOOKUP([1]source_data!D69,[1]geo_data!A:I,6,FALSE)))</f>
        <v>E06000043</v>
      </c>
      <c r="S67" s="9" t="str">
        <f>IF([1]source_data!G69="","",IF(LEFT(R67,3)="E05","WD",IF(LEFT(R67,3)="S13","WD",IF(LEFT(R67,3)="W05","WD",IF(LEFT(R67,3)="W06","UA",IF(LEFT(R67,3)="S12","CA",IF(LEFT(R67,3)="E06","UA",IF(LEFT(R67,3)="E07","NMD",IF(LEFT(R67,3)="E08","MD",IF(LEFT(R67,3)="E09","LONB"))))))))))</f>
        <v>UA</v>
      </c>
      <c r="T67" s="6" t="str">
        <f>IF([1]source_data!G69="","",IF([1]source_data!N69="","",[1]source_data!N69))</f>
        <v>Education Training &amp; Employment Grant</v>
      </c>
      <c r="U67" s="10">
        <f>IF([1]source_data!G69="","",[1]tailored_settings!$B$8)</f>
        <v>45622</v>
      </c>
      <c r="V67" s="6" t="str">
        <f>IF([1]source_data!G69="","",[1]tailored_settings!$B$9)</f>
        <v>http://www.longleigh.org/</v>
      </c>
      <c r="W67" s="8">
        <f>IF([1]source_data!G69="","",IF([1]source_data!O69="","",[1]source_data!O69))</f>
        <v>45160</v>
      </c>
      <c r="X67" s="8">
        <f>IF([1]source_data!G69="","",IF([1]source_data!P69="","",[1]source_data!P69))</f>
        <v>45271</v>
      </c>
      <c r="Y67" s="6" t="str">
        <f>IF([1]source_data!G69="","",IF([1]source_data!Q69="","",[1]source_data!Q69))</f>
        <v/>
      </c>
      <c r="Z67" s="11" t="str">
        <f>IF([1]source_data!G69="","",IF([1]source_data!I69="","",[1]tailored_settings!$B$10))</f>
        <v>Primary grant reason</v>
      </c>
      <c r="AA67" s="11" t="str">
        <f>IF([1]source_data!G69="","",IF([1]source_data!I69="","",[1]source_data!I69))</f>
        <v>10. Education Training and Employment</v>
      </c>
      <c r="AB67" s="11" t="str">
        <f>IF([1]source_data!G69="","",IF([1]source_data!J69="","",[1]tailored_settings!$B$11))</f>
        <v/>
      </c>
      <c r="AC67" s="11" t="str">
        <f>IF([1]source_data!G69="","",IF([1]source_data!J69="","",[1]source_data!J69))</f>
        <v/>
      </c>
      <c r="AD67" s="11" t="str">
        <f>IF([1]source_data!G69="","",IF([1]source_data!K69="","",[1]tailored_settings!$B$12))</f>
        <v>Grant purpose</v>
      </c>
      <c r="AE67" s="11" t="str">
        <f>IF([1]source_data!G69="","",IF([1]source_data!K69="","",[1]source_data!K69))</f>
        <v xml:space="preserve">Furniture </v>
      </c>
      <c r="AF67" s="11" t="str">
        <f>IF([1]source_data!G69="","",IF([1]source_data!L69="","",[1]tailored_settings!$B$13))</f>
        <v/>
      </c>
      <c r="AG67" s="11" t="str">
        <f>IF([1]source_data!G69="","",IF([1]source_data!L69="","",[1]source_data!L69))</f>
        <v/>
      </c>
      <c r="AH67" s="11" t="str">
        <f>IF([1]source_data!G69="","",IF([1]source_data!M69="","",[1]tailored_settings!$B$14))</f>
        <v/>
      </c>
      <c r="AI67" s="11" t="str">
        <f>IF([1]source_data!G69="","",IF([1]source_data!M69="","",[1]source_data!M69))</f>
        <v/>
      </c>
    </row>
    <row r="68" spans="1:35" x14ac:dyDescent="0.2">
      <c r="A68" s="6" t="str">
        <f>IF([1]source_data!G70="","",IF(AND([1]source_data!C70&lt;&gt;"",[1]tailored_settings!$B$15="Publish"),CONCATENATE([1]tailored_settings!$B$2&amp;[1]source_data!C70),IF(AND([1]source_data!C70&lt;&gt;"",[1]tailored_settings!$B$15="Do not publish"),CONCATENATE([1]tailored_settings!$B$2&amp;TEXT(ROW(A68)-1,"0000")&amp;"_"&amp;TEXT(F68,"yyyy-mm")),CONCATENATE([1]tailored_settings!$B$2&amp;TEXT(ROW(A68)-1,"0000")&amp;"_"&amp;TEXT(F68,"yyyy-mm")))))</f>
        <v>360G-Longleigh-E23-00072W</v>
      </c>
      <c r="B68" s="6" t="str">
        <f>IF([1]source_data!G70="","",IF([1]source_data!E70&lt;&gt;"",[1]source_data!E70,CONCATENATE("Grant to "&amp;G68)))</f>
        <v>Grant to Individual Recipient</v>
      </c>
      <c r="C68" s="6" t="str">
        <f>IF([1]source_data!G70="","",IF([1]source_data!F70="","",[1]source_data!F70))</f>
        <v>Helping to alleviate financial hardship</v>
      </c>
      <c r="D68" s="7">
        <f>IF([1]source_data!G70="","",IF([1]source_data!G70="","",[1]source_data!G70))</f>
        <v>700</v>
      </c>
      <c r="E68" s="6" t="str">
        <f>IF([1]source_data!G70="","",[1]tailored_settings!$B$3)</f>
        <v>GBP</v>
      </c>
      <c r="F68" s="8">
        <f>IF([1]source_data!G70="","",IF([1]source_data!H70="","",[1]source_data!H70))</f>
        <v>45160</v>
      </c>
      <c r="G68" s="6" t="str">
        <f>IF([1]source_data!G70="","",[1]tailored_settings!$B$5)</f>
        <v>Individual Recipient</v>
      </c>
      <c r="H68" s="6" t="str">
        <f>IF([1]source_data!G70="","",IF(AND([1]source_data!A70&lt;&gt;"",[1]tailored_settings!$B$16="Publish"),CONCATENATE([1]tailored_settings!$B$2&amp;[1]source_data!A70),IF(AND([1]source_data!A70&lt;&gt;"",[1]tailored_settings!$B$16="Do not publish"),CONCATENATE([1]tailored_settings!$B$4&amp;TEXT(ROW(A68)-1,"0000")&amp;"_"&amp;TEXT(F68,"yyyy-mm")),CONCATENATE([1]tailored_settings!$B$4&amp;TEXT(ROW(A68)-1,"0000")&amp;"_"&amp;TEXT(F68,"yyyy-mm")))))</f>
        <v>360G-Longleigh-IND-0067_2023-08</v>
      </c>
      <c r="I68" s="6" t="str">
        <f>IF([1]source_data!G70="","",[1]tailored_settings!$B$7)</f>
        <v>Longleigh Foundation</v>
      </c>
      <c r="J68" s="6" t="str">
        <f>IF([1]source_data!G70="","",[1]tailored_settings!$B$6)</f>
        <v>GB-CHC-1169016</v>
      </c>
      <c r="K68" s="6" t="str">
        <f>IF([1]source_data!G70="","",IF([1]source_data!I70="","",VLOOKUP([1]source_data!I70,[1]codelist_mapping!A:C,3,FALSE)))</f>
        <v>GTIR030</v>
      </c>
      <c r="L68" s="6" t="str">
        <f>IF([1]source_data!G70="","",IF([1]source_data!J70="","",VLOOKUP([1]source_data!J70,[1]codelist_mapping!A:C,3,FALSE)))</f>
        <v/>
      </c>
      <c r="M68" s="6" t="str">
        <f>IF([1]source_data!G70="","",IF([1]source_data!K70="","",IF([1]source_data!M70&lt;&gt;"",CONCATENATE(VLOOKUP([1]source_data!K70,[1]codelist_mapping!F:H,3,FALSE)&amp;";"&amp;VLOOKUP([1]source_data!L70,[1]codelist_mapping!F:H,3,FALSE)&amp;";"&amp;VLOOKUP([1]source_data!M70,[1]codelist_mapping!F:H,3,FALSE)),IF([1]source_data!L70&lt;&gt;"",CONCATENATE(VLOOKUP([1]source_data!K70,[1]codelist_mapping!F:H,3,FALSE)&amp;";"&amp;VLOOKUP([1]source_data!L70,[1]codelist_mapping!F:H,3,FALSE)),IF([1]source_data!K70&lt;&gt;"",CONCATENATE(VLOOKUP([1]source_data!K70,[1]codelist_mapping!F:H,3,FALSE)))))))</f>
        <v>GTIP070</v>
      </c>
      <c r="N68" s="9" t="str">
        <f>IF([1]source_data!G70="","",IF([1]source_data!D70="","",VLOOKUP([1]source_data!D70,[1]geo_data!A:I,9,FALSE)))</f>
        <v>Longford</v>
      </c>
      <c r="O68" s="9" t="str">
        <f>IF([1]source_data!G70="","",IF([1]source_data!D70="","",VLOOKUP([1]source_data!D70,[1]geo_data!A:I,8,FALSE)))</f>
        <v>E05001225</v>
      </c>
      <c r="P68" s="9" t="str">
        <f>IF([1]source_data!G70="","",IF(LEFT(O68,3)="E05","WD",IF(LEFT(O68,3)="S13","WD",IF(LEFT(O68,3)="W05","WD",IF(LEFT(O68,3)="W06","UA",IF(LEFT(O68,3)="S12","CA",IF(LEFT(O68,3)="E06","UA",IF(LEFT(O68,3)="E07","NMD",IF(LEFT(O68,3)="E08","MD",IF(LEFT(O68,3)="E09","LONB"))))))))))</f>
        <v>WD</v>
      </c>
      <c r="Q68" s="9" t="str">
        <f>IF([1]source_data!G70="","",IF([1]source_data!D70="","",VLOOKUP([1]source_data!D70,[1]geo_data!A:I,7,FALSE)))</f>
        <v>Coventry</v>
      </c>
      <c r="R68" s="9" t="str">
        <f>IF([1]source_data!G70="","",IF([1]source_data!D70="","",VLOOKUP([1]source_data!D70,[1]geo_data!A:I,6,FALSE)))</f>
        <v>E08000026</v>
      </c>
      <c r="S68" s="9" t="str">
        <f>IF([1]source_data!G70="","",IF(LEFT(R68,3)="E05","WD",IF(LEFT(R68,3)="S13","WD",IF(LEFT(R68,3)="W05","WD",IF(LEFT(R68,3)="W06","UA",IF(LEFT(R68,3)="S12","CA",IF(LEFT(R68,3)="E06","UA",IF(LEFT(R68,3)="E07","NMD",IF(LEFT(R68,3)="E08","MD",IF(LEFT(R68,3)="E09","LONB"))))))))))</f>
        <v>MD</v>
      </c>
      <c r="T68" s="6" t="str">
        <f>IF([1]source_data!G70="","",IF([1]source_data!N70="","",[1]source_data!N70))</f>
        <v>Hardship Grant</v>
      </c>
      <c r="U68" s="10">
        <f>IF([1]source_data!G70="","",[1]tailored_settings!$B$8)</f>
        <v>45622</v>
      </c>
      <c r="V68" s="6" t="str">
        <f>IF([1]source_data!G70="","",[1]tailored_settings!$B$9)</f>
        <v>http://www.longleigh.org/</v>
      </c>
      <c r="W68" s="8">
        <f>IF([1]source_data!G70="","",IF([1]source_data!O70="","",[1]source_data!O70))</f>
        <v>45160</v>
      </c>
      <c r="X68" s="8">
        <f>IF([1]source_data!G70="","",IF([1]source_data!P70="","",[1]source_data!P70))</f>
        <v>45271</v>
      </c>
      <c r="Y68" s="6" t="str">
        <f>IF([1]source_data!G70="","",IF([1]source_data!Q70="","",[1]source_data!Q70))</f>
        <v/>
      </c>
      <c r="Z68" s="11" t="str">
        <f>IF([1]source_data!G70="","",IF([1]source_data!I70="","",[1]tailored_settings!$B$10))</f>
        <v>Primary grant reason</v>
      </c>
      <c r="AA68" s="11" t="str">
        <f>IF([1]source_data!G70="","",IF([1]source_data!I70="","",[1]source_data!I70))</f>
        <v>1. Customer (or family member residing with them) with a diagnosed condition or disability (physical and/or sensory and/or behavioural)</v>
      </c>
      <c r="AB68" s="11" t="str">
        <f>IF([1]source_data!G70="","",IF([1]source_data!J70="","",[1]tailored_settings!$B$11))</f>
        <v/>
      </c>
      <c r="AC68" s="11" t="str">
        <f>IF([1]source_data!G70="","",IF([1]source_data!J70="","",[1]source_data!J70))</f>
        <v/>
      </c>
      <c r="AD68" s="11" t="str">
        <f>IF([1]source_data!G70="","",IF([1]source_data!K70="","",[1]tailored_settings!$B$12))</f>
        <v>Grant purpose</v>
      </c>
      <c r="AE68" s="11" t="str">
        <f>IF([1]source_data!G70="","",IF([1]source_data!K70="","",[1]source_data!K70))</f>
        <v>Food Vouchers</v>
      </c>
      <c r="AF68" s="11" t="str">
        <f>IF([1]source_data!G70="","",IF([1]source_data!L70="","",[1]tailored_settings!$B$13))</f>
        <v/>
      </c>
      <c r="AG68" s="11" t="str">
        <f>IF([1]source_data!G70="","",IF([1]source_data!L70="","",[1]source_data!L70))</f>
        <v/>
      </c>
      <c r="AH68" s="11" t="str">
        <f>IF([1]source_data!G70="","",IF([1]source_data!M70="","",[1]tailored_settings!$B$14))</f>
        <v/>
      </c>
      <c r="AI68" s="11" t="str">
        <f>IF([1]source_data!G70="","",IF([1]source_data!M70="","",[1]source_data!M70))</f>
        <v/>
      </c>
    </row>
    <row r="69" spans="1:35" x14ac:dyDescent="0.2">
      <c r="A69" s="6" t="str">
        <f>IF([1]source_data!G71="","",IF(AND([1]source_data!C71&lt;&gt;"",[1]tailored_settings!$B$15="Publish"),CONCATENATE([1]tailored_settings!$B$2&amp;[1]source_data!C71),IF(AND([1]source_data!C71&lt;&gt;"",[1]tailored_settings!$B$15="Do not publish"),CONCATENATE([1]tailored_settings!$B$2&amp;TEXT(ROW(A69)-1,"0000")&amp;"_"&amp;TEXT(F69,"yyyy-mm")),CONCATENATE([1]tailored_settings!$B$2&amp;TEXT(ROW(A69)-1,"0000")&amp;"_"&amp;TEXT(F69,"yyyy-mm")))))</f>
        <v>360G-Longleigh-E23-00074W</v>
      </c>
      <c r="B69" s="6" t="str">
        <f>IF([1]source_data!G71="","",IF([1]source_data!E71&lt;&gt;"",[1]source_data!E71,CONCATENATE("Grant to "&amp;G69)))</f>
        <v>Grant to Individual Recipient</v>
      </c>
      <c r="C69" s="6" t="str">
        <f>IF([1]source_data!G71="","",IF([1]source_data!F71="","",[1]source_data!F71))</f>
        <v>Helping to alleviate financial hardship</v>
      </c>
      <c r="D69" s="7">
        <f>IF([1]source_data!G71="","",IF([1]source_data!G71="","",[1]source_data!G71))</f>
        <v>485</v>
      </c>
      <c r="E69" s="6" t="str">
        <f>IF([1]source_data!G71="","",[1]tailored_settings!$B$3)</f>
        <v>GBP</v>
      </c>
      <c r="F69" s="8">
        <f>IF([1]source_data!G71="","",IF([1]source_data!H71="","",[1]source_data!H71))</f>
        <v>45156</v>
      </c>
      <c r="G69" s="6" t="str">
        <f>IF([1]source_data!G71="","",[1]tailored_settings!$B$5)</f>
        <v>Individual Recipient</v>
      </c>
      <c r="H69" s="6" t="str">
        <f>IF([1]source_data!G71="","",IF(AND([1]source_data!A71&lt;&gt;"",[1]tailored_settings!$B$16="Publish"),CONCATENATE([1]tailored_settings!$B$2&amp;[1]source_data!A71),IF(AND([1]source_data!A71&lt;&gt;"",[1]tailored_settings!$B$16="Do not publish"),CONCATENATE([1]tailored_settings!$B$4&amp;TEXT(ROW(A69)-1,"0000")&amp;"_"&amp;TEXT(F69,"yyyy-mm")),CONCATENATE([1]tailored_settings!$B$4&amp;TEXT(ROW(A69)-1,"0000")&amp;"_"&amp;TEXT(F69,"yyyy-mm")))))</f>
        <v>360G-Longleigh-IND-0068_2023-08</v>
      </c>
      <c r="I69" s="6" t="str">
        <f>IF([1]source_data!G71="","",[1]tailored_settings!$B$7)</f>
        <v>Longleigh Foundation</v>
      </c>
      <c r="J69" s="6" t="str">
        <f>IF([1]source_data!G71="","",[1]tailored_settings!$B$6)</f>
        <v>GB-CHC-1169016</v>
      </c>
      <c r="K69" s="6" t="str">
        <f>IF([1]source_data!G71="","",IF([1]source_data!I71="","",VLOOKUP([1]source_data!I71,[1]codelist_mapping!A:C,3,FALSE)))</f>
        <v>GTIR060</v>
      </c>
      <c r="L69" s="6" t="str">
        <f>IF([1]source_data!G71="","",IF([1]source_data!J71="","",VLOOKUP([1]source_data!J71,[1]codelist_mapping!A:C,3,FALSE)))</f>
        <v/>
      </c>
      <c r="M69" s="6" t="str">
        <f>IF([1]source_data!G71="","",IF([1]source_data!K71="","",IF([1]source_data!M71&lt;&gt;"",CONCATENATE(VLOOKUP([1]source_data!K71,[1]codelist_mapping!F:H,3,FALSE)&amp;";"&amp;VLOOKUP([1]source_data!L71,[1]codelist_mapping!F:H,3,FALSE)&amp;";"&amp;VLOOKUP([1]source_data!M71,[1]codelist_mapping!F:H,3,FALSE)),IF([1]source_data!L71&lt;&gt;"",CONCATENATE(VLOOKUP([1]source_data!K71,[1]codelist_mapping!F:H,3,FALSE)&amp;";"&amp;VLOOKUP([1]source_data!L71,[1]codelist_mapping!F:H,3,FALSE)),IF([1]source_data!K71&lt;&gt;"",CONCATENATE(VLOOKUP([1]source_data!K71,[1]codelist_mapping!F:H,3,FALSE)))))))</f>
        <v>GTIP060</v>
      </c>
      <c r="N69" s="9" t="str">
        <f>IF([1]source_data!G71="","",IF([1]source_data!D71="","",VLOOKUP([1]source_data!D71,[1]geo_data!A:I,9,FALSE)))</f>
        <v>Coseley East</v>
      </c>
      <c r="O69" s="9" t="str">
        <f>IF([1]source_data!G71="","",IF([1]source_data!D71="","",VLOOKUP([1]source_data!D71,[1]geo_data!A:I,8,FALSE)))</f>
        <v>E05001241</v>
      </c>
      <c r="P69" s="9" t="str">
        <f>IF([1]source_data!G71="","",IF(LEFT(O69,3)="E05","WD",IF(LEFT(O69,3)="S13","WD",IF(LEFT(O69,3)="W05","WD",IF(LEFT(O69,3)="W06","UA",IF(LEFT(O69,3)="S12","CA",IF(LEFT(O69,3)="E06","UA",IF(LEFT(O69,3)="E07","NMD",IF(LEFT(O69,3)="E08","MD",IF(LEFT(O69,3)="E09","LONB"))))))))))</f>
        <v>WD</v>
      </c>
      <c r="Q69" s="9" t="str">
        <f>IF([1]source_data!G71="","",IF([1]source_data!D71="","",VLOOKUP([1]source_data!D71,[1]geo_data!A:I,7,FALSE)))</f>
        <v>Dudley</v>
      </c>
      <c r="R69" s="9" t="str">
        <f>IF([1]source_data!G71="","",IF([1]source_data!D71="","",VLOOKUP([1]source_data!D71,[1]geo_data!A:I,6,FALSE)))</f>
        <v>E08000027</v>
      </c>
      <c r="S69" s="9" t="str">
        <f>IF([1]source_data!G71="","",IF(LEFT(R69,3)="E05","WD",IF(LEFT(R69,3)="S13","WD",IF(LEFT(R69,3)="W05","WD",IF(LEFT(R69,3)="W06","UA",IF(LEFT(R69,3)="S12","CA",IF(LEFT(R69,3)="E06","UA",IF(LEFT(R69,3)="E07","NMD",IF(LEFT(R69,3)="E08","MD",IF(LEFT(R69,3)="E09","LONB"))))))))))</f>
        <v>MD</v>
      </c>
      <c r="T69" s="6" t="str">
        <f>IF([1]source_data!G71="","",IF([1]source_data!N71="","",[1]source_data!N71))</f>
        <v>Hardship Grant</v>
      </c>
      <c r="U69" s="10">
        <f>IF([1]source_data!G71="","",[1]tailored_settings!$B$8)</f>
        <v>45622</v>
      </c>
      <c r="V69" s="6" t="str">
        <f>IF([1]source_data!G71="","",[1]tailored_settings!$B$9)</f>
        <v>http://www.longleigh.org/</v>
      </c>
      <c r="W69" s="8">
        <f>IF([1]source_data!G71="","",IF([1]source_data!O71="","",[1]source_data!O71))</f>
        <v>45156</v>
      </c>
      <c r="X69" s="8">
        <f>IF([1]source_data!G71="","",IF([1]source_data!P71="","",[1]source_data!P71))</f>
        <v>45271</v>
      </c>
      <c r="Y69" s="6" t="str">
        <f>IF([1]source_data!G71="","",IF([1]source_data!Q71="","",[1]source_data!Q71))</f>
        <v/>
      </c>
      <c r="Z69" s="11" t="str">
        <f>IF([1]source_data!G71="","",IF([1]source_data!I71="","",[1]tailored_settings!$B$10))</f>
        <v>Primary grant reason</v>
      </c>
      <c r="AA69" s="11" t="str">
        <f>IF([1]source_data!G71="","",IF([1]source_data!I71="","",[1]source_data!I71))</f>
        <v>4. Customer/family fleeing from a violent or abusive relationship</v>
      </c>
      <c r="AB69" s="11" t="str">
        <f>IF([1]source_data!G71="","",IF([1]source_data!J71="","",[1]tailored_settings!$B$11))</f>
        <v/>
      </c>
      <c r="AC69" s="11" t="str">
        <f>IF([1]source_data!G71="","",IF([1]source_data!J71="","",[1]source_data!J71))</f>
        <v/>
      </c>
      <c r="AD69" s="11" t="str">
        <f>IF([1]source_data!G71="","",IF([1]source_data!K71="","",[1]tailored_settings!$B$12))</f>
        <v>Grant purpose</v>
      </c>
      <c r="AE69" s="11" t="str">
        <f>IF([1]source_data!G71="","",IF([1]source_data!K71="","",[1]source_data!K71))</f>
        <v>Removals</v>
      </c>
      <c r="AF69" s="11" t="str">
        <f>IF([1]source_data!G71="","",IF([1]source_data!L71="","",[1]tailored_settings!$B$13))</f>
        <v/>
      </c>
      <c r="AG69" s="11" t="str">
        <f>IF([1]source_data!G71="","",IF([1]source_data!L71="","",[1]source_data!L71))</f>
        <v/>
      </c>
      <c r="AH69" s="11" t="str">
        <f>IF([1]source_data!G71="","",IF([1]source_data!M71="","",[1]tailored_settings!$B$14))</f>
        <v/>
      </c>
      <c r="AI69" s="11" t="str">
        <f>IF([1]source_data!G71="","",IF([1]source_data!M71="","",[1]source_data!M71))</f>
        <v/>
      </c>
    </row>
    <row r="70" spans="1:35" x14ac:dyDescent="0.2">
      <c r="A70" s="6" t="str">
        <f>IF([1]source_data!G72="","",IF(AND([1]source_data!C72&lt;&gt;"",[1]tailored_settings!$B$15="Publish"),CONCATENATE([1]tailored_settings!$B$2&amp;[1]source_data!C72),IF(AND([1]source_data!C72&lt;&gt;"",[1]tailored_settings!$B$15="Do not publish"),CONCATENATE([1]tailored_settings!$B$2&amp;TEXT(ROW(A70)-1,"0000")&amp;"_"&amp;TEXT(F70,"yyyy-mm")),CONCATENATE([1]tailored_settings!$B$2&amp;TEXT(ROW(A70)-1,"0000")&amp;"_"&amp;TEXT(F70,"yyyy-mm")))))</f>
        <v>360G-Longleigh-E23-00075W</v>
      </c>
      <c r="B70" s="6" t="str">
        <f>IF([1]source_data!G72="","",IF([1]source_data!E72&lt;&gt;"",[1]source_data!E72,CONCATENATE("Grant to "&amp;G70)))</f>
        <v>Grant to Individual Recipient</v>
      </c>
      <c r="C70" s="6" t="str">
        <f>IF([1]source_data!G72="","",IF([1]source_data!F72="","",[1]source_data!F72))</f>
        <v>Helping to alleviate financial hardship</v>
      </c>
      <c r="D70" s="7">
        <f>IF([1]source_data!G72="","",IF([1]source_data!G72="","",[1]source_data!G72))</f>
        <v>600</v>
      </c>
      <c r="E70" s="6" t="str">
        <f>IF([1]source_data!G72="","",[1]tailored_settings!$B$3)</f>
        <v>GBP</v>
      </c>
      <c r="F70" s="8">
        <f>IF([1]source_data!G72="","",IF([1]source_data!H72="","",[1]source_data!H72))</f>
        <v>45161</v>
      </c>
      <c r="G70" s="6" t="str">
        <f>IF([1]source_data!G72="","",[1]tailored_settings!$B$5)</f>
        <v>Individual Recipient</v>
      </c>
      <c r="H70" s="6" t="str">
        <f>IF([1]source_data!G72="","",IF(AND([1]source_data!A72&lt;&gt;"",[1]tailored_settings!$B$16="Publish"),CONCATENATE([1]tailored_settings!$B$2&amp;[1]source_data!A72),IF(AND([1]source_data!A72&lt;&gt;"",[1]tailored_settings!$B$16="Do not publish"),CONCATENATE([1]tailored_settings!$B$4&amp;TEXT(ROW(A70)-1,"0000")&amp;"_"&amp;TEXT(F70,"yyyy-mm")),CONCATENATE([1]tailored_settings!$B$4&amp;TEXT(ROW(A70)-1,"0000")&amp;"_"&amp;TEXT(F70,"yyyy-mm")))))</f>
        <v>360G-Longleigh-IND-0069_2023-08</v>
      </c>
      <c r="I70" s="6" t="str">
        <f>IF([1]source_data!G72="","",[1]tailored_settings!$B$7)</f>
        <v>Longleigh Foundation</v>
      </c>
      <c r="J70" s="6" t="str">
        <f>IF([1]source_data!G72="","",[1]tailored_settings!$B$6)</f>
        <v>GB-CHC-1169016</v>
      </c>
      <c r="K70" s="6" t="str">
        <f>IF([1]source_data!G72="","",IF([1]source_data!I72="","",VLOOKUP([1]source_data!I72,[1]codelist_mapping!A:C,3,FALSE)))</f>
        <v>GTIR040</v>
      </c>
      <c r="L70" s="6" t="str">
        <f>IF([1]source_data!G72="","",IF([1]source_data!J72="","",VLOOKUP([1]source_data!J72,[1]codelist_mapping!A:C,3,FALSE)))</f>
        <v/>
      </c>
      <c r="M70" s="6" t="str">
        <f>IF([1]source_data!G72="","",IF([1]source_data!K72="","",IF([1]source_data!M72&lt;&gt;"",CONCATENATE(VLOOKUP([1]source_data!K72,[1]codelist_mapping!F:H,3,FALSE)&amp;";"&amp;VLOOKUP([1]source_data!L72,[1]codelist_mapping!F:H,3,FALSE)&amp;";"&amp;VLOOKUP([1]source_data!M72,[1]codelist_mapping!F:H,3,FALSE)),IF([1]source_data!L72&lt;&gt;"",CONCATENATE(VLOOKUP([1]source_data!K72,[1]codelist_mapping!F:H,3,FALSE)&amp;";"&amp;VLOOKUP([1]source_data!L72,[1]codelist_mapping!F:H,3,FALSE)),IF([1]source_data!K72&lt;&gt;"",CONCATENATE(VLOOKUP([1]source_data!K72,[1]codelist_mapping!F:H,3,FALSE)))))))</f>
        <v>GTIP070;GTIP050</v>
      </c>
      <c r="N70" s="9" t="str">
        <f>IF([1]source_data!G72="","",IF([1]source_data!D72="","",VLOOKUP([1]source_data!D72,[1]geo_data!A:I,9,FALSE)))</f>
        <v>Warwick All Saints &amp; Woodloes</v>
      </c>
      <c r="O70" s="9" t="str">
        <f>IF([1]source_data!G72="","",IF([1]source_data!D72="","",VLOOKUP([1]source_data!D72,[1]geo_data!A:I,8,FALSE)))</f>
        <v>E05012627</v>
      </c>
      <c r="P70" s="9" t="str">
        <f>IF([1]source_data!G72="","",IF(LEFT(O70,3)="E05","WD",IF(LEFT(O70,3)="S13","WD",IF(LEFT(O70,3)="W05","WD",IF(LEFT(O70,3)="W06","UA",IF(LEFT(O70,3)="S12","CA",IF(LEFT(O70,3)="E06","UA",IF(LEFT(O70,3)="E07","NMD",IF(LEFT(O70,3)="E08","MD",IF(LEFT(O70,3)="E09","LONB"))))))))))</f>
        <v>WD</v>
      </c>
      <c r="Q70" s="9" t="str">
        <f>IF([1]source_data!G72="","",IF([1]source_data!D72="","",VLOOKUP([1]source_data!D72,[1]geo_data!A:I,7,FALSE)))</f>
        <v>Warwick</v>
      </c>
      <c r="R70" s="9" t="str">
        <f>IF([1]source_data!G72="","",IF([1]source_data!D72="","",VLOOKUP([1]source_data!D72,[1]geo_data!A:I,6,FALSE)))</f>
        <v>E07000222</v>
      </c>
      <c r="S70" s="9" t="str">
        <f>IF([1]source_data!G72="","",IF(LEFT(R70,3)="E05","WD",IF(LEFT(R70,3)="S13","WD",IF(LEFT(R70,3)="W05","WD",IF(LEFT(R70,3)="W06","UA",IF(LEFT(R70,3)="S12","CA",IF(LEFT(R70,3)="E06","UA",IF(LEFT(R70,3)="E07","NMD",IF(LEFT(R70,3)="E08","MD",IF(LEFT(R70,3)="E09","LONB"))))))))))</f>
        <v>NMD</v>
      </c>
      <c r="T70" s="6" t="str">
        <f>IF([1]source_data!G72="","",IF([1]source_data!N72="","",[1]source_data!N72))</f>
        <v>Hardship Grant</v>
      </c>
      <c r="U70" s="10">
        <f>IF([1]source_data!G72="","",[1]tailored_settings!$B$8)</f>
        <v>45622</v>
      </c>
      <c r="V70" s="6" t="str">
        <f>IF([1]source_data!G72="","",[1]tailored_settings!$B$9)</f>
        <v>http://www.longleigh.org/</v>
      </c>
      <c r="W70" s="8">
        <f>IF([1]source_data!G72="","",IF([1]source_data!O72="","",[1]source_data!O72))</f>
        <v>45161</v>
      </c>
      <c r="X70" s="8">
        <f>IF([1]source_data!G72="","",IF([1]source_data!P72="","",[1]source_data!P72))</f>
        <v>45269</v>
      </c>
      <c r="Y70" s="6" t="str">
        <f>IF([1]source_data!G72="","",IF([1]source_data!Q72="","",[1]source_data!Q72))</f>
        <v/>
      </c>
      <c r="Z70" s="11" t="str">
        <f>IF([1]source_data!G72="","",IF([1]source_data!I72="","",[1]tailored_settings!$B$10))</f>
        <v>Primary grant reason</v>
      </c>
      <c r="AA70" s="11" t="str">
        <f>IF([1]source_data!G72="","",IF([1]source_data!I72="","",[1]source_data!I72))</f>
        <v>2. Customer receiving medication and/or therapy for a mental health condition or substance addiction</v>
      </c>
      <c r="AB70" s="11" t="str">
        <f>IF([1]source_data!G72="","",IF([1]source_data!J72="","",[1]tailored_settings!$B$11))</f>
        <v/>
      </c>
      <c r="AC70" s="11" t="str">
        <f>IF([1]source_data!G72="","",IF([1]source_data!J72="","",[1]source_data!J72))</f>
        <v/>
      </c>
      <c r="AD70" s="11" t="str">
        <f>IF([1]source_data!G72="","",IF([1]source_data!K72="","",[1]tailored_settings!$B$12))</f>
        <v>Grant purpose</v>
      </c>
      <c r="AE70" s="11" t="str">
        <f>IF([1]source_data!G72="","",IF([1]source_data!K72="","",[1]source_data!K72))</f>
        <v>Food Vouchers</v>
      </c>
      <c r="AF70" s="11" t="str">
        <f>IF([1]source_data!G72="","",IF([1]source_data!L72="","",[1]tailored_settings!$B$13))</f>
        <v>Grant purpose</v>
      </c>
      <c r="AG70" s="11" t="str">
        <f>IF([1]source_data!G72="","",IF([1]source_data!L72="","",[1]source_data!L72))</f>
        <v>Utility Vouchers</v>
      </c>
      <c r="AH70" s="11" t="str">
        <f>IF([1]source_data!G72="","",IF([1]source_data!M72="","",[1]tailored_settings!$B$14))</f>
        <v/>
      </c>
      <c r="AI70" s="11" t="str">
        <f>IF([1]source_data!G72="","",IF([1]source_data!M72="","",[1]source_data!M72))</f>
        <v/>
      </c>
    </row>
    <row r="71" spans="1:35" x14ac:dyDescent="0.2">
      <c r="A71" s="6" t="str">
        <f>IF([1]source_data!G73="","",IF(AND([1]source_data!C73&lt;&gt;"",[1]tailored_settings!$B$15="Publish"),CONCATENATE([1]tailored_settings!$B$2&amp;[1]source_data!C73),IF(AND([1]source_data!C73&lt;&gt;"",[1]tailored_settings!$B$15="Do not publish"),CONCATENATE([1]tailored_settings!$B$2&amp;TEXT(ROW(A71)-1,"0000")&amp;"_"&amp;TEXT(F71,"yyyy-mm")),CONCATENATE([1]tailored_settings!$B$2&amp;TEXT(ROW(A71)-1,"0000")&amp;"_"&amp;TEXT(F71,"yyyy-mm")))))</f>
        <v>360G-Longleigh-E23-00077W</v>
      </c>
      <c r="B71" s="6" t="str">
        <f>IF([1]source_data!G73="","",IF([1]source_data!E73&lt;&gt;"",[1]source_data!E73,CONCATENATE("Grant to "&amp;G71)))</f>
        <v>Grant to Individual Recipient</v>
      </c>
      <c r="C71" s="6" t="str">
        <f>IF([1]source_data!G73="","",IF([1]source_data!F73="","",[1]source_data!F73))</f>
        <v>Helping to alleviate financial hardship</v>
      </c>
      <c r="D71" s="7">
        <f>IF([1]source_data!G73="","",IF([1]source_data!G73="","",[1]source_data!G73))</f>
        <v>875.09</v>
      </c>
      <c r="E71" s="6" t="str">
        <f>IF([1]source_data!G73="","",[1]tailored_settings!$B$3)</f>
        <v>GBP</v>
      </c>
      <c r="F71" s="8">
        <f>IF([1]source_data!G73="","",IF([1]source_data!H73="","",[1]source_data!H73))</f>
        <v>45169</v>
      </c>
      <c r="G71" s="6" t="str">
        <f>IF([1]source_data!G73="","",[1]tailored_settings!$B$5)</f>
        <v>Individual Recipient</v>
      </c>
      <c r="H71" s="6" t="str">
        <f>IF([1]source_data!G73="","",IF(AND([1]source_data!A73&lt;&gt;"",[1]tailored_settings!$B$16="Publish"),CONCATENATE([1]tailored_settings!$B$2&amp;[1]source_data!A73),IF(AND([1]source_data!A73&lt;&gt;"",[1]tailored_settings!$B$16="Do not publish"),CONCATENATE([1]tailored_settings!$B$4&amp;TEXT(ROW(A71)-1,"0000")&amp;"_"&amp;TEXT(F71,"yyyy-mm")),CONCATENATE([1]tailored_settings!$B$4&amp;TEXT(ROW(A71)-1,"0000")&amp;"_"&amp;TEXT(F71,"yyyy-mm")))))</f>
        <v>360G-Longleigh-IND-0070_2023-08</v>
      </c>
      <c r="I71" s="6" t="str">
        <f>IF([1]source_data!G73="","",[1]tailored_settings!$B$7)</f>
        <v>Longleigh Foundation</v>
      </c>
      <c r="J71" s="6" t="str">
        <f>IF([1]source_data!G73="","",[1]tailored_settings!$B$6)</f>
        <v>GB-CHC-1169016</v>
      </c>
      <c r="K71" s="6" t="str">
        <f>IF([1]source_data!G73="","",IF([1]source_data!I73="","",VLOOKUP([1]source_data!I73,[1]codelist_mapping!A:C,3,FALSE)))</f>
        <v>GTIR030</v>
      </c>
      <c r="L71" s="6" t="str">
        <f>IF([1]source_data!G73="","",IF([1]source_data!J73="","",VLOOKUP([1]source_data!J73,[1]codelist_mapping!A:C,3,FALSE)))</f>
        <v/>
      </c>
      <c r="M71" s="6" t="str">
        <f>IF([1]source_data!G73="","",IF([1]source_data!K73="","",IF([1]source_data!M73&lt;&gt;"",CONCATENATE(VLOOKUP([1]source_data!K73,[1]codelist_mapping!F:H,3,FALSE)&amp;";"&amp;VLOOKUP([1]source_data!L73,[1]codelist_mapping!F:H,3,FALSE)&amp;";"&amp;VLOOKUP([1]source_data!M73,[1]codelist_mapping!F:H,3,FALSE)),IF([1]source_data!L73&lt;&gt;"",CONCATENATE(VLOOKUP([1]source_data!K73,[1]codelist_mapping!F:H,3,FALSE)&amp;";"&amp;VLOOKUP([1]source_data!L73,[1]codelist_mapping!F:H,3,FALSE)),IF([1]source_data!K73&lt;&gt;"",CONCATENATE(VLOOKUP([1]source_data!K73,[1]codelist_mapping!F:H,3,FALSE)))))))</f>
        <v>GTIP020</v>
      </c>
      <c r="N71" s="9" t="str">
        <f>IF([1]source_data!G73="","",IF([1]source_data!D73="","",VLOOKUP([1]source_data!D73,[1]geo_data!A:I,9,FALSE)))</f>
        <v>Frome West</v>
      </c>
      <c r="O71" s="9" t="str">
        <f>IF([1]source_data!G73="","",IF([1]source_data!D73="","",VLOOKUP([1]source_data!D73,[1]geo_data!A:I,8,FALSE)))</f>
        <v>E05014362</v>
      </c>
      <c r="P71" s="9" t="str">
        <f>IF([1]source_data!G73="","",IF(LEFT(O71,3)="E05","WD",IF(LEFT(O71,3)="S13","WD",IF(LEFT(O71,3)="W05","WD",IF(LEFT(O71,3)="W06","UA",IF(LEFT(O71,3)="S12","CA",IF(LEFT(O71,3)="E06","UA",IF(LEFT(O71,3)="E07","NMD",IF(LEFT(O71,3)="E08","MD",IF(LEFT(O71,3)="E09","LONB"))))))))))</f>
        <v>WD</v>
      </c>
      <c r="Q71" s="9" t="str">
        <f>IF([1]source_data!G73="","",IF([1]source_data!D73="","",VLOOKUP([1]source_data!D73,[1]geo_data!A:I,7,FALSE)))</f>
        <v>Somerset</v>
      </c>
      <c r="R71" s="9" t="str">
        <f>IF([1]source_data!G73="","",IF([1]source_data!D73="","",VLOOKUP([1]source_data!D73,[1]geo_data!A:I,6,FALSE)))</f>
        <v>E06000066</v>
      </c>
      <c r="S71" s="9" t="str">
        <f>IF([1]source_data!G73="","",IF(LEFT(R71,3)="E05","WD",IF(LEFT(R71,3)="S13","WD",IF(LEFT(R71,3)="W05","WD",IF(LEFT(R71,3)="W06","UA",IF(LEFT(R71,3)="S12","CA",IF(LEFT(R71,3)="E06","UA",IF(LEFT(R71,3)="E07","NMD",IF(LEFT(R71,3)="E08","MD",IF(LEFT(R71,3)="E09","LONB"))))))))))</f>
        <v>UA</v>
      </c>
      <c r="T71" s="6" t="str">
        <f>IF([1]source_data!G73="","",IF([1]source_data!N73="","",[1]source_data!N73))</f>
        <v>Hardship Grant</v>
      </c>
      <c r="U71" s="10">
        <f>IF([1]source_data!G73="","",[1]tailored_settings!$B$8)</f>
        <v>45622</v>
      </c>
      <c r="V71" s="6" t="str">
        <f>IF([1]source_data!G73="","",[1]tailored_settings!$B$9)</f>
        <v>http://www.longleigh.org/</v>
      </c>
      <c r="W71" s="8">
        <f>IF([1]source_data!G73="","",IF([1]source_data!O73="","",[1]source_data!O73))</f>
        <v>45169</v>
      </c>
      <c r="X71" s="8">
        <f>IF([1]source_data!G73="","",IF([1]source_data!P73="","",[1]source_data!P73))</f>
        <v>45269</v>
      </c>
      <c r="Y71" s="6" t="str">
        <f>IF([1]source_data!G73="","",IF([1]source_data!Q73="","",[1]source_data!Q73))</f>
        <v/>
      </c>
      <c r="Z71" s="11" t="str">
        <f>IF([1]source_data!G73="","",IF([1]source_data!I73="","",[1]tailored_settings!$B$10))</f>
        <v>Primary grant reason</v>
      </c>
      <c r="AA71" s="11" t="str">
        <f>IF([1]source_data!G73="","",IF([1]source_data!I73="","",[1]source_data!I73))</f>
        <v>1. Customer (or family member residing with them) with a diagnosed condition or disability (physical and/or sensory and/or behavioural)</v>
      </c>
      <c r="AB71" s="11" t="str">
        <f>IF([1]source_data!G73="","",IF([1]source_data!J73="","",[1]tailored_settings!$B$11))</f>
        <v/>
      </c>
      <c r="AC71" s="11" t="str">
        <f>IF([1]source_data!G73="","",IF([1]source_data!J73="","",[1]source_data!J73))</f>
        <v/>
      </c>
      <c r="AD71" s="11" t="str">
        <f>IF([1]source_data!G73="","",IF([1]source_data!K73="","",[1]tailored_settings!$B$12))</f>
        <v>Grant purpose</v>
      </c>
      <c r="AE71" s="11" t="str">
        <f>IF([1]source_data!G73="","",IF([1]source_data!K73="","",[1]source_data!K73))</f>
        <v xml:space="preserve">Furniture </v>
      </c>
      <c r="AF71" s="11" t="str">
        <f>IF([1]source_data!G73="","",IF([1]source_data!L73="","",[1]tailored_settings!$B$13))</f>
        <v/>
      </c>
      <c r="AG71" s="11" t="str">
        <f>IF([1]source_data!G73="","",IF([1]source_data!L73="","",[1]source_data!L73))</f>
        <v/>
      </c>
      <c r="AH71" s="11" t="str">
        <f>IF([1]source_data!G73="","",IF([1]source_data!M73="","",[1]tailored_settings!$B$14))</f>
        <v/>
      </c>
      <c r="AI71" s="11" t="str">
        <f>IF([1]source_data!G73="","",IF([1]source_data!M73="","",[1]source_data!M73))</f>
        <v/>
      </c>
    </row>
    <row r="72" spans="1:35" x14ac:dyDescent="0.2">
      <c r="A72" s="6" t="str">
        <f>IF([1]source_data!G74="","",IF(AND([1]source_data!C74&lt;&gt;"",[1]tailored_settings!$B$15="Publish"),CONCATENATE([1]tailored_settings!$B$2&amp;[1]source_data!C74),IF(AND([1]source_data!C74&lt;&gt;"",[1]tailored_settings!$B$15="Do not publish"),CONCATENATE([1]tailored_settings!$B$2&amp;TEXT(ROW(A72)-1,"0000")&amp;"_"&amp;TEXT(F72,"yyyy-mm")),CONCATENATE([1]tailored_settings!$B$2&amp;TEXT(ROW(A72)-1,"0000")&amp;"_"&amp;TEXT(F72,"yyyy-mm")))))</f>
        <v>360G-Longleigh-E23-00078W</v>
      </c>
      <c r="B72" s="6" t="str">
        <f>IF([1]source_data!G74="","",IF([1]source_data!E74&lt;&gt;"",[1]source_data!E74,CONCATENATE("Grant to "&amp;G72)))</f>
        <v>Grant to Individual Recipient</v>
      </c>
      <c r="C72" s="6" t="str">
        <f>IF([1]source_data!G74="","",IF([1]source_data!F74="","",[1]source_data!F74))</f>
        <v>Helping to alleviate financial hardship</v>
      </c>
      <c r="D72" s="7">
        <f>IF([1]source_data!G74="","",IF([1]source_data!G74="","",[1]source_data!G74))</f>
        <v>1000.27</v>
      </c>
      <c r="E72" s="6" t="str">
        <f>IF([1]source_data!G74="","",[1]tailored_settings!$B$3)</f>
        <v>GBP</v>
      </c>
      <c r="F72" s="8">
        <f>IF([1]source_data!G74="","",IF([1]source_data!H74="","",[1]source_data!H74))</f>
        <v>45174</v>
      </c>
      <c r="G72" s="6" t="str">
        <f>IF([1]source_data!G74="","",[1]tailored_settings!$B$5)</f>
        <v>Individual Recipient</v>
      </c>
      <c r="H72" s="6" t="str">
        <f>IF([1]source_data!G74="","",IF(AND([1]source_data!A74&lt;&gt;"",[1]tailored_settings!$B$16="Publish"),CONCATENATE([1]tailored_settings!$B$2&amp;[1]source_data!A74),IF(AND([1]source_data!A74&lt;&gt;"",[1]tailored_settings!$B$16="Do not publish"),CONCATENATE([1]tailored_settings!$B$4&amp;TEXT(ROW(A72)-1,"0000")&amp;"_"&amp;TEXT(F72,"yyyy-mm")),CONCATENATE([1]tailored_settings!$B$4&amp;TEXT(ROW(A72)-1,"0000")&amp;"_"&amp;TEXT(F72,"yyyy-mm")))))</f>
        <v>360G-Longleigh-IND-0071_2023-09</v>
      </c>
      <c r="I72" s="6" t="str">
        <f>IF([1]source_data!G74="","",[1]tailored_settings!$B$7)</f>
        <v>Longleigh Foundation</v>
      </c>
      <c r="J72" s="6" t="str">
        <f>IF([1]source_data!G74="","",[1]tailored_settings!$B$6)</f>
        <v>GB-CHC-1169016</v>
      </c>
      <c r="K72" s="6" t="str">
        <f>IF([1]source_data!G74="","",IF([1]source_data!I74="","",VLOOKUP([1]source_data!I74,[1]codelist_mapping!A:C,3,FALSE)))</f>
        <v>GTIR040</v>
      </c>
      <c r="L72" s="6" t="str">
        <f>IF([1]source_data!G74="","",IF([1]source_data!J74="","",VLOOKUP([1]source_data!J74,[1]codelist_mapping!A:C,3,FALSE)))</f>
        <v/>
      </c>
      <c r="M72" s="6" t="str">
        <f>IF([1]source_data!G74="","",IF([1]source_data!K74="","",IF([1]source_data!M74&lt;&gt;"",CONCATENATE(VLOOKUP([1]source_data!K74,[1]codelist_mapping!F:H,3,FALSE)&amp;";"&amp;VLOOKUP([1]source_data!L74,[1]codelist_mapping!F:H,3,FALSE)&amp;";"&amp;VLOOKUP([1]source_data!M74,[1]codelist_mapping!F:H,3,FALSE)),IF([1]source_data!L74&lt;&gt;"",CONCATENATE(VLOOKUP([1]source_data!K74,[1]codelist_mapping!F:H,3,FALSE)&amp;";"&amp;VLOOKUP([1]source_data!L74,[1]codelist_mapping!F:H,3,FALSE)),IF([1]source_data!K74&lt;&gt;"",CONCATENATE(VLOOKUP([1]source_data!K74,[1]codelist_mapping!F:H,3,FALSE)))))))</f>
        <v>GTIP020;GTIP060;GTIP070</v>
      </c>
      <c r="N72" s="9" t="str">
        <f>IF([1]source_data!G74="","",IF([1]source_data!D74="","",VLOOKUP([1]source_data!D74,[1]geo_data!A:I,9,FALSE)))</f>
        <v>Littlemoor &amp; Preston</v>
      </c>
      <c r="O72" s="9" t="str">
        <f>IF([1]source_data!G74="","",IF([1]source_data!D74="","",VLOOKUP([1]source_data!D74,[1]geo_data!A:I,8,FALSE)))</f>
        <v>E05012704</v>
      </c>
      <c r="P72" s="9" t="str">
        <f>IF([1]source_data!G74="","",IF(LEFT(O72,3)="E05","WD",IF(LEFT(O72,3)="S13","WD",IF(LEFT(O72,3)="W05","WD",IF(LEFT(O72,3)="W06","UA",IF(LEFT(O72,3)="S12","CA",IF(LEFT(O72,3)="E06","UA",IF(LEFT(O72,3)="E07","NMD",IF(LEFT(O72,3)="E08","MD",IF(LEFT(O72,3)="E09","LONB"))))))))))</f>
        <v>WD</v>
      </c>
      <c r="Q72" s="9" t="str">
        <f>IF([1]source_data!G74="","",IF([1]source_data!D74="","",VLOOKUP([1]source_data!D74,[1]geo_data!A:I,7,FALSE)))</f>
        <v>Dorset</v>
      </c>
      <c r="R72" s="9" t="str">
        <f>IF([1]source_data!G74="","",IF([1]source_data!D74="","",VLOOKUP([1]source_data!D74,[1]geo_data!A:I,6,FALSE)))</f>
        <v>E06000059</v>
      </c>
      <c r="S72" s="9" t="str">
        <f>IF([1]source_data!G74="","",IF(LEFT(R72,3)="E05","WD",IF(LEFT(R72,3)="S13","WD",IF(LEFT(R72,3)="W05","WD",IF(LEFT(R72,3)="W06","UA",IF(LEFT(R72,3)="S12","CA",IF(LEFT(R72,3)="E06","UA",IF(LEFT(R72,3)="E07","NMD",IF(LEFT(R72,3)="E08","MD",IF(LEFT(R72,3)="E09","LONB"))))))))))</f>
        <v>UA</v>
      </c>
      <c r="T72" s="6" t="str">
        <f>IF([1]source_data!G74="","",IF([1]source_data!N74="","",[1]source_data!N74))</f>
        <v>Hardship Grant</v>
      </c>
      <c r="U72" s="10">
        <f>IF([1]source_data!G74="","",[1]tailored_settings!$B$8)</f>
        <v>45622</v>
      </c>
      <c r="V72" s="6" t="str">
        <f>IF([1]source_data!G74="","",[1]tailored_settings!$B$9)</f>
        <v>http://www.longleigh.org/</v>
      </c>
      <c r="W72" s="8">
        <f>IF([1]source_data!G74="","",IF([1]source_data!O74="","",[1]source_data!O74))</f>
        <v>45174</v>
      </c>
      <c r="X72" s="8">
        <f>IF([1]source_data!G74="","",IF([1]source_data!P74="","",[1]source_data!P74))</f>
        <v>45273</v>
      </c>
      <c r="Y72" s="6" t="str">
        <f>IF([1]source_data!G74="","",IF([1]source_data!Q74="","",[1]source_data!Q74))</f>
        <v/>
      </c>
      <c r="Z72" s="11" t="str">
        <f>IF([1]source_data!G74="","",IF([1]source_data!I74="","",[1]tailored_settings!$B$10))</f>
        <v>Primary grant reason</v>
      </c>
      <c r="AA72" s="11" t="str">
        <f>IF([1]source_data!G74="","",IF([1]source_data!I74="","",[1]source_data!I74))</f>
        <v>2. Customer receiving medication and/or therapy for a mental health condition or substance addiction</v>
      </c>
      <c r="AB72" s="11" t="str">
        <f>IF([1]source_data!G74="","",IF([1]source_data!J74="","",[1]tailored_settings!$B$11))</f>
        <v/>
      </c>
      <c r="AC72" s="11" t="str">
        <f>IF([1]source_data!G74="","",IF([1]source_data!J74="","",[1]source_data!J74))</f>
        <v/>
      </c>
      <c r="AD72" s="11" t="str">
        <f>IF([1]source_data!G74="","",IF([1]source_data!K74="","",[1]tailored_settings!$B$12))</f>
        <v>Grant purpose</v>
      </c>
      <c r="AE72" s="11" t="str">
        <f>IF([1]source_data!G74="","",IF([1]source_data!K74="","",[1]source_data!K74))</f>
        <v>Appliances</v>
      </c>
      <c r="AF72" s="11" t="str">
        <f>IF([1]source_data!G74="","",IF([1]source_data!L74="","",[1]tailored_settings!$B$13))</f>
        <v>Grant purpose</v>
      </c>
      <c r="AG72" s="11" t="str">
        <f>IF([1]source_data!G74="","",IF([1]source_data!L74="","",[1]source_data!L74))</f>
        <v>Voucher for small household items</v>
      </c>
      <c r="AH72" s="11" t="str">
        <f>IF([1]source_data!G74="","",IF([1]source_data!M74="","",[1]tailored_settings!$B$14))</f>
        <v>Grant purpose</v>
      </c>
      <c r="AI72" s="11" t="str">
        <f>IF([1]source_data!G74="","",IF([1]source_data!M74="","",[1]source_data!M74))</f>
        <v>Food Vouchers</v>
      </c>
    </row>
    <row r="73" spans="1:35" x14ac:dyDescent="0.2">
      <c r="A73" s="6" t="str">
        <f>IF([1]source_data!G75="","",IF(AND([1]source_data!C75&lt;&gt;"",[1]tailored_settings!$B$15="Publish"),CONCATENATE([1]tailored_settings!$B$2&amp;[1]source_data!C75),IF(AND([1]source_data!C75&lt;&gt;"",[1]tailored_settings!$B$15="Do not publish"),CONCATENATE([1]tailored_settings!$B$2&amp;TEXT(ROW(A73)-1,"0000")&amp;"_"&amp;TEXT(F73,"yyyy-mm")),CONCATENATE([1]tailored_settings!$B$2&amp;TEXT(ROW(A73)-1,"0000")&amp;"_"&amp;TEXT(F73,"yyyy-mm")))))</f>
        <v>360G-Longleigh-E23-00079W</v>
      </c>
      <c r="B73" s="6" t="str">
        <f>IF([1]source_data!G75="","",IF([1]source_data!E75&lt;&gt;"",[1]source_data!E75,CONCATENATE("Grant to "&amp;G73)))</f>
        <v>Grant to Individual Recipient</v>
      </c>
      <c r="C73" s="6" t="str">
        <f>IF([1]source_data!G75="","",IF([1]source_data!F75="","",[1]source_data!F75))</f>
        <v>Helping to alleviate financial hardship</v>
      </c>
      <c r="D73" s="7">
        <f>IF([1]source_data!G75="","",IF([1]source_data!G75="","",[1]source_data!G75))</f>
        <v>952</v>
      </c>
      <c r="E73" s="6" t="str">
        <f>IF([1]source_data!G75="","",[1]tailored_settings!$B$3)</f>
        <v>GBP</v>
      </c>
      <c r="F73" s="8">
        <f>IF([1]source_data!G75="","",IF([1]source_data!H75="","",[1]source_data!H75))</f>
        <v>45163</v>
      </c>
      <c r="G73" s="6" t="str">
        <f>IF([1]source_data!G75="","",[1]tailored_settings!$B$5)</f>
        <v>Individual Recipient</v>
      </c>
      <c r="H73" s="6" t="str">
        <f>IF([1]source_data!G75="","",IF(AND([1]source_data!A75&lt;&gt;"",[1]tailored_settings!$B$16="Publish"),CONCATENATE([1]tailored_settings!$B$2&amp;[1]source_data!A75),IF(AND([1]source_data!A75&lt;&gt;"",[1]tailored_settings!$B$16="Do not publish"),CONCATENATE([1]tailored_settings!$B$4&amp;TEXT(ROW(A73)-1,"0000")&amp;"_"&amp;TEXT(F73,"yyyy-mm")),CONCATENATE([1]tailored_settings!$B$4&amp;TEXT(ROW(A73)-1,"0000")&amp;"_"&amp;TEXT(F73,"yyyy-mm")))))</f>
        <v>360G-Longleigh-IND-0072_2023-08</v>
      </c>
      <c r="I73" s="6" t="str">
        <f>IF([1]source_data!G75="","",[1]tailored_settings!$B$7)</f>
        <v>Longleigh Foundation</v>
      </c>
      <c r="J73" s="6" t="str">
        <f>IF([1]source_data!G75="","",[1]tailored_settings!$B$6)</f>
        <v>GB-CHC-1169016</v>
      </c>
      <c r="K73" s="6" t="str">
        <f>IF([1]source_data!G75="","",IF([1]source_data!I75="","",VLOOKUP([1]source_data!I75,[1]codelist_mapping!A:C,3,FALSE)))</f>
        <v>GTIR040</v>
      </c>
      <c r="L73" s="6" t="str">
        <f>IF([1]source_data!G75="","",IF([1]source_data!J75="","",VLOOKUP([1]source_data!J75,[1]codelist_mapping!A:C,3,FALSE)))</f>
        <v>GTIR080</v>
      </c>
      <c r="M73" s="6" t="str">
        <f>IF([1]source_data!G75="","",IF([1]source_data!K75="","",IF([1]source_data!M75&lt;&gt;"",CONCATENATE(VLOOKUP([1]source_data!K75,[1]codelist_mapping!F:H,3,FALSE)&amp;";"&amp;VLOOKUP([1]source_data!L75,[1]codelist_mapping!F:H,3,FALSE)&amp;";"&amp;VLOOKUP([1]source_data!M75,[1]codelist_mapping!F:H,3,FALSE)),IF([1]source_data!L75&lt;&gt;"",CONCATENATE(VLOOKUP([1]source_data!K75,[1]codelist_mapping!F:H,3,FALSE)&amp;";"&amp;VLOOKUP([1]source_data!L75,[1]codelist_mapping!F:H,3,FALSE)),IF([1]source_data!K75&lt;&gt;"",CONCATENATE(VLOOKUP([1]source_data!K75,[1]codelist_mapping!F:H,3,FALSE)))))))</f>
        <v>GTIP020</v>
      </c>
      <c r="N73" s="9" t="str">
        <f>IF([1]source_data!G75="","",IF([1]source_data!D75="","",VLOOKUP([1]source_data!D75,[1]geo_data!A:I,9,FALSE)))</f>
        <v>Dordon</v>
      </c>
      <c r="O73" s="9" t="str">
        <f>IF([1]source_data!G75="","",IF([1]source_data!D75="","",VLOOKUP([1]source_data!D75,[1]geo_data!A:I,8,FALSE)))</f>
        <v>E05007465</v>
      </c>
      <c r="P73" s="9" t="str">
        <f>IF([1]source_data!G75="","",IF(LEFT(O73,3)="E05","WD",IF(LEFT(O73,3)="S13","WD",IF(LEFT(O73,3)="W05","WD",IF(LEFT(O73,3)="W06","UA",IF(LEFT(O73,3)="S12","CA",IF(LEFT(O73,3)="E06","UA",IF(LEFT(O73,3)="E07","NMD",IF(LEFT(O73,3)="E08","MD",IF(LEFT(O73,3)="E09","LONB"))))))))))</f>
        <v>WD</v>
      </c>
      <c r="Q73" s="9" t="str">
        <f>IF([1]source_data!G75="","",IF([1]source_data!D75="","",VLOOKUP([1]source_data!D75,[1]geo_data!A:I,7,FALSE)))</f>
        <v>North Warwickshire</v>
      </c>
      <c r="R73" s="9" t="str">
        <f>IF([1]source_data!G75="","",IF([1]source_data!D75="","",VLOOKUP([1]source_data!D75,[1]geo_data!A:I,6,FALSE)))</f>
        <v>E07000218</v>
      </c>
      <c r="S73" s="9" t="str">
        <f>IF([1]source_data!G75="","",IF(LEFT(R73,3)="E05","WD",IF(LEFT(R73,3)="S13","WD",IF(LEFT(R73,3)="W05","WD",IF(LEFT(R73,3)="W06","UA",IF(LEFT(R73,3)="S12","CA",IF(LEFT(R73,3)="E06","UA",IF(LEFT(R73,3)="E07","NMD",IF(LEFT(R73,3)="E08","MD",IF(LEFT(R73,3)="E09","LONB"))))))))))</f>
        <v>NMD</v>
      </c>
      <c r="T73" s="6" t="str">
        <f>IF([1]source_data!G75="","",IF([1]source_data!N75="","",[1]source_data!N75))</f>
        <v>Hardship Grant</v>
      </c>
      <c r="U73" s="10">
        <f>IF([1]source_data!G75="","",[1]tailored_settings!$B$8)</f>
        <v>45622</v>
      </c>
      <c r="V73" s="6" t="str">
        <f>IF([1]source_data!G75="","",[1]tailored_settings!$B$9)</f>
        <v>http://www.longleigh.org/</v>
      </c>
      <c r="W73" s="8">
        <f>IF([1]source_data!G75="","",IF([1]source_data!O75="","",[1]source_data!O75))</f>
        <v>45163</v>
      </c>
      <c r="X73" s="8">
        <f>IF([1]source_data!G75="","",IF([1]source_data!P75="","",[1]source_data!P75))</f>
        <v>45272</v>
      </c>
      <c r="Y73" s="6" t="str">
        <f>IF([1]source_data!G75="","",IF([1]source_data!Q75="","",[1]source_data!Q75))</f>
        <v/>
      </c>
      <c r="Z73" s="11" t="str">
        <f>IF([1]source_data!G75="","",IF([1]source_data!I75="","",[1]tailored_settings!$B$10))</f>
        <v>Primary grant reason</v>
      </c>
      <c r="AA73" s="11" t="str">
        <f>IF([1]source_data!G75="","",IF([1]source_data!I75="","",[1]source_data!I75))</f>
        <v>2. Customer receiving medication and/or therapy for a mental health condition or substance addiction</v>
      </c>
      <c r="AB73" s="11" t="str">
        <f>IF([1]source_data!G75="","",IF([1]source_data!J75="","",[1]tailored_settings!$B$11))</f>
        <v>Secondary grant reason</v>
      </c>
      <c r="AC73" s="11" t="str">
        <f>IF([1]source_data!G75="","",IF([1]source_data!J75="","",[1]source_data!J75))</f>
        <v>3  Customer/family moving from homelessness/supported living into independent living</v>
      </c>
      <c r="AD73" s="11" t="str">
        <f>IF([1]source_data!G75="","",IF([1]source_data!K75="","",[1]tailored_settings!$B$12))</f>
        <v>Grant purpose</v>
      </c>
      <c r="AE73" s="11" t="str">
        <f>IF([1]source_data!G75="","",IF([1]source_data!K75="","",[1]source_data!K75))</f>
        <v>Appliances</v>
      </c>
      <c r="AF73" s="11" t="str">
        <f>IF([1]source_data!G75="","",IF([1]source_data!L75="","",[1]tailored_settings!$B$13))</f>
        <v/>
      </c>
      <c r="AG73" s="11" t="str">
        <f>IF([1]source_data!G75="","",IF([1]source_data!L75="","",[1]source_data!L75))</f>
        <v/>
      </c>
      <c r="AH73" s="11" t="str">
        <f>IF([1]source_data!G75="","",IF([1]source_data!M75="","",[1]tailored_settings!$B$14))</f>
        <v/>
      </c>
      <c r="AI73" s="11" t="str">
        <f>IF([1]source_data!G75="","",IF([1]source_data!M75="","",[1]source_data!M75))</f>
        <v/>
      </c>
    </row>
    <row r="74" spans="1:35" x14ac:dyDescent="0.2">
      <c r="A74" s="6" t="str">
        <f>IF([1]source_data!G76="","",IF(AND([1]source_data!C76&lt;&gt;"",[1]tailored_settings!$B$15="Publish"),CONCATENATE([1]tailored_settings!$B$2&amp;[1]source_data!C76),IF(AND([1]source_data!C76&lt;&gt;"",[1]tailored_settings!$B$15="Do not publish"),CONCATENATE([1]tailored_settings!$B$2&amp;TEXT(ROW(A74)-1,"0000")&amp;"_"&amp;TEXT(F74,"yyyy-mm")),CONCATENATE([1]tailored_settings!$B$2&amp;TEXT(ROW(A74)-1,"0000")&amp;"_"&amp;TEXT(F74,"yyyy-mm")))))</f>
        <v>360G-Longleigh-E23-00080W</v>
      </c>
      <c r="B74" s="6" t="str">
        <f>IF([1]source_data!G76="","",IF([1]source_data!E76&lt;&gt;"",[1]source_data!E76,CONCATENATE("Grant to "&amp;G74)))</f>
        <v>Grant to Individual Recipient</v>
      </c>
      <c r="C74" s="6" t="str">
        <f>IF([1]source_data!G76="","",IF([1]source_data!F76="","",[1]source_data!F76))</f>
        <v>Helping to alleviate financial hardship</v>
      </c>
      <c r="D74" s="7">
        <f>IF([1]source_data!G76="","",IF([1]source_data!G76="","",[1]source_data!G76))</f>
        <v>986</v>
      </c>
      <c r="E74" s="6" t="str">
        <f>IF([1]source_data!G76="","",[1]tailored_settings!$B$3)</f>
        <v>GBP</v>
      </c>
      <c r="F74" s="8">
        <f>IF([1]source_data!G76="","",IF([1]source_data!H76="","",[1]source_data!H76))</f>
        <v>45174</v>
      </c>
      <c r="G74" s="6" t="str">
        <f>IF([1]source_data!G76="","",[1]tailored_settings!$B$5)</f>
        <v>Individual Recipient</v>
      </c>
      <c r="H74" s="6" t="str">
        <f>IF([1]source_data!G76="","",IF(AND([1]source_data!A76&lt;&gt;"",[1]tailored_settings!$B$16="Publish"),CONCATENATE([1]tailored_settings!$B$2&amp;[1]source_data!A76),IF(AND([1]source_data!A76&lt;&gt;"",[1]tailored_settings!$B$16="Do not publish"),CONCATENATE([1]tailored_settings!$B$4&amp;TEXT(ROW(A74)-1,"0000")&amp;"_"&amp;TEXT(F74,"yyyy-mm")),CONCATENATE([1]tailored_settings!$B$4&amp;TEXT(ROW(A74)-1,"0000")&amp;"_"&amp;TEXT(F74,"yyyy-mm")))))</f>
        <v>360G-Longleigh-IND-0073_2023-09</v>
      </c>
      <c r="I74" s="6" t="str">
        <f>IF([1]source_data!G76="","",[1]tailored_settings!$B$7)</f>
        <v>Longleigh Foundation</v>
      </c>
      <c r="J74" s="6" t="str">
        <f>IF([1]source_data!G76="","",[1]tailored_settings!$B$6)</f>
        <v>GB-CHC-1169016</v>
      </c>
      <c r="K74" s="6" t="str">
        <f>IF([1]source_data!G76="","",IF([1]source_data!I76="","",VLOOKUP([1]source_data!I76,[1]codelist_mapping!A:C,3,FALSE)))</f>
        <v>GTIR040</v>
      </c>
      <c r="L74" s="6" t="str">
        <f>IF([1]source_data!G76="","",IF([1]source_data!J76="","",VLOOKUP([1]source_data!J76,[1]codelist_mapping!A:C,3,FALSE)))</f>
        <v/>
      </c>
      <c r="M74" s="6" t="str">
        <f>IF([1]source_data!G76="","",IF([1]source_data!K76="","",IF([1]source_data!M76&lt;&gt;"",CONCATENATE(VLOOKUP([1]source_data!K76,[1]codelist_mapping!F:H,3,FALSE)&amp;";"&amp;VLOOKUP([1]source_data!L76,[1]codelist_mapping!F:H,3,FALSE)&amp;";"&amp;VLOOKUP([1]source_data!M76,[1]codelist_mapping!F:H,3,FALSE)),IF([1]source_data!L76&lt;&gt;"",CONCATENATE(VLOOKUP([1]source_data!K76,[1]codelist_mapping!F:H,3,FALSE)&amp;";"&amp;VLOOKUP([1]source_data!L76,[1]codelist_mapping!F:H,3,FALSE)),IF([1]source_data!K76&lt;&gt;"",CONCATENATE(VLOOKUP([1]source_data!K76,[1]codelist_mapping!F:H,3,FALSE)))))))</f>
        <v>GTIP020</v>
      </c>
      <c r="N74" s="9" t="str">
        <f>IF([1]source_data!G76="","",IF([1]source_data!D76="","",VLOOKUP([1]source_data!D76,[1]geo_data!A:I,9,FALSE)))</f>
        <v>Sowerby Bridge</v>
      </c>
      <c r="O74" s="9" t="str">
        <f>IF([1]source_data!G76="","",IF([1]source_data!D76="","",VLOOKUP([1]source_data!D76,[1]geo_data!A:I,8,FALSE)))</f>
        <v>E05001384</v>
      </c>
      <c r="P74" s="9" t="str">
        <f>IF([1]source_data!G76="","",IF(LEFT(O74,3)="E05","WD",IF(LEFT(O74,3)="S13","WD",IF(LEFT(O74,3)="W05","WD",IF(LEFT(O74,3)="W06","UA",IF(LEFT(O74,3)="S12","CA",IF(LEFT(O74,3)="E06","UA",IF(LEFT(O74,3)="E07","NMD",IF(LEFT(O74,3)="E08","MD",IF(LEFT(O74,3)="E09","LONB"))))))))))</f>
        <v>WD</v>
      </c>
      <c r="Q74" s="9" t="str">
        <f>IF([1]source_data!G76="","",IF([1]source_data!D76="","",VLOOKUP([1]source_data!D76,[1]geo_data!A:I,7,FALSE)))</f>
        <v>Calderdale</v>
      </c>
      <c r="R74" s="9" t="str">
        <f>IF([1]source_data!G76="","",IF([1]source_data!D76="","",VLOOKUP([1]source_data!D76,[1]geo_data!A:I,6,FALSE)))</f>
        <v>E08000033</v>
      </c>
      <c r="S74" s="9" t="str">
        <f>IF([1]source_data!G76="","",IF(LEFT(R74,3)="E05","WD",IF(LEFT(R74,3)="S13","WD",IF(LEFT(R74,3)="W05","WD",IF(LEFT(R74,3)="W06","UA",IF(LEFT(R74,3)="S12","CA",IF(LEFT(R74,3)="E06","UA",IF(LEFT(R74,3)="E07","NMD",IF(LEFT(R74,3)="E08","MD",IF(LEFT(R74,3)="E09","LONB"))))))))))</f>
        <v>MD</v>
      </c>
      <c r="T74" s="6" t="str">
        <f>IF([1]source_data!G76="","",IF([1]source_data!N76="","",[1]source_data!N76))</f>
        <v>Hardship Grant</v>
      </c>
      <c r="U74" s="10">
        <f>IF([1]source_data!G76="","",[1]tailored_settings!$B$8)</f>
        <v>45622</v>
      </c>
      <c r="V74" s="6" t="str">
        <f>IF([1]source_data!G76="","",[1]tailored_settings!$B$9)</f>
        <v>http://www.longleigh.org/</v>
      </c>
      <c r="W74" s="8">
        <f>IF([1]source_data!G76="","",IF([1]source_data!O76="","",[1]source_data!O76))</f>
        <v>45174</v>
      </c>
      <c r="X74" s="8">
        <f>IF([1]source_data!G76="","",IF([1]source_data!P76="","",[1]source_data!P76))</f>
        <v>45269</v>
      </c>
      <c r="Y74" s="6" t="str">
        <f>IF([1]source_data!G76="","",IF([1]source_data!Q76="","",[1]source_data!Q76))</f>
        <v/>
      </c>
      <c r="Z74" s="11" t="str">
        <f>IF([1]source_data!G76="","",IF([1]source_data!I76="","",[1]tailored_settings!$B$10))</f>
        <v>Primary grant reason</v>
      </c>
      <c r="AA74" s="11" t="str">
        <f>IF([1]source_data!G76="","",IF([1]source_data!I76="","",[1]source_data!I76))</f>
        <v>2. Customer receiving medication and/or therapy for a mental health condition or substance addiction</v>
      </c>
      <c r="AB74" s="11" t="str">
        <f>IF([1]source_data!G76="","",IF([1]source_data!J76="","",[1]tailored_settings!$B$11))</f>
        <v/>
      </c>
      <c r="AC74" s="11" t="str">
        <f>IF([1]source_data!G76="","",IF([1]source_data!J76="","",[1]source_data!J76))</f>
        <v/>
      </c>
      <c r="AD74" s="11" t="str">
        <f>IF([1]source_data!G76="","",IF([1]source_data!K76="","",[1]tailored_settings!$B$12))</f>
        <v>Grant purpose</v>
      </c>
      <c r="AE74" s="11" t="str">
        <f>IF([1]source_data!G76="","",IF([1]source_data!K76="","",[1]source_data!K76))</f>
        <v xml:space="preserve">Furniture </v>
      </c>
      <c r="AF74" s="11" t="str">
        <f>IF([1]source_data!G76="","",IF([1]source_data!L76="","",[1]tailored_settings!$B$13))</f>
        <v/>
      </c>
      <c r="AG74" s="11" t="str">
        <f>IF([1]source_data!G76="","",IF([1]source_data!L76="","",[1]source_data!L76))</f>
        <v/>
      </c>
      <c r="AH74" s="11" t="str">
        <f>IF([1]source_data!G76="","",IF([1]source_data!M76="","",[1]tailored_settings!$B$14))</f>
        <v/>
      </c>
      <c r="AI74" s="11" t="str">
        <f>IF([1]source_data!G76="","",IF([1]source_data!M76="","",[1]source_data!M76))</f>
        <v/>
      </c>
    </row>
    <row r="75" spans="1:35" x14ac:dyDescent="0.2">
      <c r="A75" s="6" t="str">
        <f>IF([1]source_data!G77="","",IF(AND([1]source_data!C77&lt;&gt;"",[1]tailored_settings!$B$15="Publish"),CONCATENATE([1]tailored_settings!$B$2&amp;[1]source_data!C77),IF(AND([1]source_data!C77&lt;&gt;"",[1]tailored_settings!$B$15="Do not publish"),CONCATENATE([1]tailored_settings!$B$2&amp;TEXT(ROW(A75)-1,"0000")&amp;"_"&amp;TEXT(F75,"yyyy-mm")),CONCATENATE([1]tailored_settings!$B$2&amp;TEXT(ROW(A75)-1,"0000")&amp;"_"&amp;TEXT(F75,"yyyy-mm")))))</f>
        <v>360G-Longleigh-E23-00082W</v>
      </c>
      <c r="B75" s="6" t="str">
        <f>IF([1]source_data!G77="","",IF([1]source_data!E77&lt;&gt;"",[1]source_data!E77,CONCATENATE("Grant to "&amp;G75)))</f>
        <v>Grant to Individual Recipient</v>
      </c>
      <c r="C75" s="6" t="str">
        <f>IF([1]source_data!G77="","",IF([1]source_data!F77="","",[1]source_data!F77))</f>
        <v>Helping to alleviate financial hardship</v>
      </c>
      <c r="D75" s="7">
        <f>IF([1]source_data!G77="","",IF([1]source_data!G77="","",[1]source_data!G77))</f>
        <v>1037</v>
      </c>
      <c r="E75" s="6" t="str">
        <f>IF([1]source_data!G77="","",[1]tailored_settings!$B$3)</f>
        <v>GBP</v>
      </c>
      <c r="F75" s="8">
        <f>IF([1]source_data!G77="","",IF([1]source_data!H77="","",[1]source_data!H77))</f>
        <v>45163</v>
      </c>
      <c r="G75" s="6" t="str">
        <f>IF([1]source_data!G77="","",[1]tailored_settings!$B$5)</f>
        <v>Individual Recipient</v>
      </c>
      <c r="H75" s="6" t="str">
        <f>IF([1]source_data!G77="","",IF(AND([1]source_data!A77&lt;&gt;"",[1]tailored_settings!$B$16="Publish"),CONCATENATE([1]tailored_settings!$B$2&amp;[1]source_data!A77),IF(AND([1]source_data!A77&lt;&gt;"",[1]tailored_settings!$B$16="Do not publish"),CONCATENATE([1]tailored_settings!$B$4&amp;TEXT(ROW(A75)-1,"0000")&amp;"_"&amp;TEXT(F75,"yyyy-mm")),CONCATENATE([1]tailored_settings!$B$4&amp;TEXT(ROW(A75)-1,"0000")&amp;"_"&amp;TEXT(F75,"yyyy-mm")))))</f>
        <v>360G-Longleigh-IND-0074_2023-08</v>
      </c>
      <c r="I75" s="6" t="str">
        <f>IF([1]source_data!G77="","",[1]tailored_settings!$B$7)</f>
        <v>Longleigh Foundation</v>
      </c>
      <c r="J75" s="6" t="str">
        <f>IF([1]source_data!G77="","",[1]tailored_settings!$B$6)</f>
        <v>GB-CHC-1169016</v>
      </c>
      <c r="K75" s="6" t="str">
        <f>IF([1]source_data!G77="","",IF([1]source_data!I77="","",VLOOKUP([1]source_data!I77,[1]codelist_mapping!A:C,3,FALSE)))</f>
        <v>GTIR030</v>
      </c>
      <c r="L75" s="6" t="str">
        <f>IF([1]source_data!G77="","",IF([1]source_data!J77="","",VLOOKUP([1]source_data!J77,[1]codelist_mapping!A:C,3,FALSE)))</f>
        <v/>
      </c>
      <c r="M75" s="6" t="str">
        <f>IF([1]source_data!G77="","",IF([1]source_data!K77="","",IF([1]source_data!M77&lt;&gt;"",CONCATENATE(VLOOKUP([1]source_data!K77,[1]codelist_mapping!F:H,3,FALSE)&amp;";"&amp;VLOOKUP([1]source_data!L77,[1]codelist_mapping!F:H,3,FALSE)&amp;";"&amp;VLOOKUP([1]source_data!M77,[1]codelist_mapping!F:H,3,FALSE)),IF([1]source_data!L77&lt;&gt;"",CONCATENATE(VLOOKUP([1]source_data!K77,[1]codelist_mapping!F:H,3,FALSE)&amp;";"&amp;VLOOKUP([1]source_data!L77,[1]codelist_mapping!F:H,3,FALSE)),IF([1]source_data!K77&lt;&gt;"",CONCATENATE(VLOOKUP([1]source_data!K77,[1]codelist_mapping!F:H,3,FALSE)))))))</f>
        <v>GTIP020</v>
      </c>
      <c r="N75" s="9" t="str">
        <f>IF([1]source_data!G77="","",IF([1]source_data!D77="","",VLOOKUP([1]source_data!D77,[1]geo_data!A:I,9,FALSE)))</f>
        <v>West Purbeck</v>
      </c>
      <c r="O75" s="9" t="str">
        <f>IF([1]source_data!G77="","",IF([1]source_data!D77="","",VLOOKUP([1]source_data!D77,[1]geo_data!A:I,8,FALSE)))</f>
        <v>E05012728</v>
      </c>
      <c r="P75" s="9" t="str">
        <f>IF([1]source_data!G77="","",IF(LEFT(O75,3)="E05","WD",IF(LEFT(O75,3)="S13","WD",IF(LEFT(O75,3)="W05","WD",IF(LEFT(O75,3)="W06","UA",IF(LEFT(O75,3)="S12","CA",IF(LEFT(O75,3)="E06","UA",IF(LEFT(O75,3)="E07","NMD",IF(LEFT(O75,3)="E08","MD",IF(LEFT(O75,3)="E09","LONB"))))))))))</f>
        <v>WD</v>
      </c>
      <c r="Q75" s="9" t="str">
        <f>IF([1]source_data!G77="","",IF([1]source_data!D77="","",VLOOKUP([1]source_data!D77,[1]geo_data!A:I,7,FALSE)))</f>
        <v>Dorset</v>
      </c>
      <c r="R75" s="9" t="str">
        <f>IF([1]source_data!G77="","",IF([1]source_data!D77="","",VLOOKUP([1]source_data!D77,[1]geo_data!A:I,6,FALSE)))</f>
        <v>E06000059</v>
      </c>
      <c r="S75" s="9" t="str">
        <f>IF([1]source_data!G77="","",IF(LEFT(R75,3)="E05","WD",IF(LEFT(R75,3)="S13","WD",IF(LEFT(R75,3)="W05","WD",IF(LEFT(R75,3)="W06","UA",IF(LEFT(R75,3)="S12","CA",IF(LEFT(R75,3)="E06","UA",IF(LEFT(R75,3)="E07","NMD",IF(LEFT(R75,3)="E08","MD",IF(LEFT(R75,3)="E09","LONB"))))))))))</f>
        <v>UA</v>
      </c>
      <c r="T75" s="6" t="str">
        <f>IF([1]source_data!G77="","",IF([1]source_data!N77="","",[1]source_data!N77))</f>
        <v>Hardship Grant</v>
      </c>
      <c r="U75" s="10">
        <f>IF([1]source_data!G77="","",[1]tailored_settings!$B$8)</f>
        <v>45622</v>
      </c>
      <c r="V75" s="6" t="str">
        <f>IF([1]source_data!G77="","",[1]tailored_settings!$B$9)</f>
        <v>http://www.longleigh.org/</v>
      </c>
      <c r="W75" s="8">
        <f>IF([1]source_data!G77="","",IF([1]source_data!O77="","",[1]source_data!O77))</f>
        <v>45163</v>
      </c>
      <c r="X75" s="8">
        <f>IF([1]source_data!G77="","",IF([1]source_data!P77="","",[1]source_data!P77))</f>
        <v>45272</v>
      </c>
      <c r="Y75" s="6" t="str">
        <f>IF([1]source_data!G77="","",IF([1]source_data!Q77="","",[1]source_data!Q77))</f>
        <v/>
      </c>
      <c r="Z75" s="11" t="str">
        <f>IF([1]source_data!G77="","",IF([1]source_data!I77="","",[1]tailored_settings!$B$10))</f>
        <v>Primary grant reason</v>
      </c>
      <c r="AA75" s="11" t="str">
        <f>IF([1]source_data!G77="","",IF([1]source_data!I77="","",[1]source_data!I77))</f>
        <v>1. Customer (or family member residing with them) with a diagnosed condition or disability (physical and/or sensory and/or behavioural)</v>
      </c>
      <c r="AB75" s="11" t="str">
        <f>IF([1]source_data!G77="","",IF([1]source_data!J77="","",[1]tailored_settings!$B$11))</f>
        <v/>
      </c>
      <c r="AC75" s="11" t="str">
        <f>IF([1]source_data!G77="","",IF([1]source_data!J77="","",[1]source_data!J77))</f>
        <v/>
      </c>
      <c r="AD75" s="11" t="str">
        <f>IF([1]source_data!G77="","",IF([1]source_data!K77="","",[1]tailored_settings!$B$12))</f>
        <v>Grant purpose</v>
      </c>
      <c r="AE75" s="11" t="str">
        <f>IF([1]source_data!G77="","",IF([1]source_data!K77="","",[1]source_data!K77))</f>
        <v>Appliances</v>
      </c>
      <c r="AF75" s="11" t="str">
        <f>IF([1]source_data!G77="","",IF([1]source_data!L77="","",[1]tailored_settings!$B$13))</f>
        <v/>
      </c>
      <c r="AG75" s="11" t="str">
        <f>IF([1]source_data!G77="","",IF([1]source_data!L77="","",[1]source_data!L77))</f>
        <v/>
      </c>
      <c r="AH75" s="11" t="str">
        <f>IF([1]source_data!G77="","",IF([1]source_data!M77="","",[1]tailored_settings!$B$14))</f>
        <v/>
      </c>
      <c r="AI75" s="11" t="str">
        <f>IF([1]source_data!G77="","",IF([1]source_data!M77="","",[1]source_data!M77))</f>
        <v/>
      </c>
    </row>
    <row r="76" spans="1:35" x14ac:dyDescent="0.2">
      <c r="A76" s="6" t="str">
        <f>IF([1]source_data!G78="","",IF(AND([1]source_data!C78&lt;&gt;"",[1]tailored_settings!$B$15="Publish"),CONCATENATE([1]tailored_settings!$B$2&amp;[1]source_data!C78),IF(AND([1]source_data!C78&lt;&gt;"",[1]tailored_settings!$B$15="Do not publish"),CONCATENATE([1]tailored_settings!$B$2&amp;TEXT(ROW(A76)-1,"0000")&amp;"_"&amp;TEXT(F76,"yyyy-mm")),CONCATENATE([1]tailored_settings!$B$2&amp;TEXT(ROW(A76)-1,"0000")&amp;"_"&amp;TEXT(F76,"yyyy-mm")))))</f>
        <v>360G-Longleigh-E23-00083W</v>
      </c>
      <c r="B76" s="6" t="str">
        <f>IF([1]source_data!G78="","",IF([1]source_data!E78&lt;&gt;"",[1]source_data!E78,CONCATENATE("Grant to "&amp;G76)))</f>
        <v>Grant to Individual Recipient</v>
      </c>
      <c r="C76" s="6" t="str">
        <f>IF([1]source_data!G78="","",IF([1]source_data!F78="","",[1]source_data!F78))</f>
        <v>Helping to alleviate financial hardship</v>
      </c>
      <c r="D76" s="7">
        <f>IF([1]source_data!G78="","",IF([1]source_data!G78="","",[1]source_data!G78))</f>
        <v>954.97</v>
      </c>
      <c r="E76" s="6" t="str">
        <f>IF([1]source_data!G78="","",[1]tailored_settings!$B$3)</f>
        <v>GBP</v>
      </c>
      <c r="F76" s="8">
        <f>IF([1]source_data!G78="","",IF([1]source_data!H78="","",[1]source_data!H78))</f>
        <v>45184</v>
      </c>
      <c r="G76" s="6" t="str">
        <f>IF([1]source_data!G78="","",[1]tailored_settings!$B$5)</f>
        <v>Individual Recipient</v>
      </c>
      <c r="H76" s="6" t="str">
        <f>IF([1]source_data!G78="","",IF(AND([1]source_data!A78&lt;&gt;"",[1]tailored_settings!$B$16="Publish"),CONCATENATE([1]tailored_settings!$B$2&amp;[1]source_data!A78),IF(AND([1]source_data!A78&lt;&gt;"",[1]tailored_settings!$B$16="Do not publish"),CONCATENATE([1]tailored_settings!$B$4&amp;TEXT(ROW(A76)-1,"0000")&amp;"_"&amp;TEXT(F76,"yyyy-mm")),CONCATENATE([1]tailored_settings!$B$4&amp;TEXT(ROW(A76)-1,"0000")&amp;"_"&amp;TEXT(F76,"yyyy-mm")))))</f>
        <v>360G-Longleigh-IND-0075_2023-09</v>
      </c>
      <c r="I76" s="6" t="str">
        <f>IF([1]source_data!G78="","",[1]tailored_settings!$B$7)</f>
        <v>Longleigh Foundation</v>
      </c>
      <c r="J76" s="6" t="str">
        <f>IF([1]source_data!G78="","",[1]tailored_settings!$B$6)</f>
        <v>GB-CHC-1169016</v>
      </c>
      <c r="K76" s="6" t="str">
        <f>IF([1]source_data!G78="","",IF([1]source_data!I78="","",VLOOKUP([1]source_data!I78,[1]codelist_mapping!A:C,3,FALSE)))</f>
        <v>GTIR030</v>
      </c>
      <c r="L76" s="6" t="str">
        <f>IF([1]source_data!G78="","",IF([1]source_data!J78="","",VLOOKUP([1]source_data!J78,[1]codelist_mapping!A:C,3,FALSE)))</f>
        <v>GTIR080</v>
      </c>
      <c r="M76" s="6" t="str">
        <f>IF([1]source_data!G78="","",IF([1]source_data!K78="","",IF([1]source_data!M78&lt;&gt;"",CONCATENATE(VLOOKUP([1]source_data!K78,[1]codelist_mapping!F:H,3,FALSE)&amp;";"&amp;VLOOKUP([1]source_data!L78,[1]codelist_mapping!F:H,3,FALSE)&amp;";"&amp;VLOOKUP([1]source_data!M78,[1]codelist_mapping!F:H,3,FALSE)),IF([1]source_data!L78&lt;&gt;"",CONCATENATE(VLOOKUP([1]source_data!K78,[1]codelist_mapping!F:H,3,FALSE)&amp;";"&amp;VLOOKUP([1]source_data!L78,[1]codelist_mapping!F:H,3,FALSE)),IF([1]source_data!K78&lt;&gt;"",CONCATENATE(VLOOKUP([1]source_data!K78,[1]codelist_mapping!F:H,3,FALSE)))))))</f>
        <v>GTIP020;GTIP060</v>
      </c>
      <c r="N76" s="9" t="str">
        <f>IF([1]source_data!G78="","",IF([1]source_data!D78="","",VLOOKUP([1]source_data!D78,[1]geo_data!A:I,9,FALSE)))</f>
        <v>Harpur</v>
      </c>
      <c r="O76" s="9" t="str">
        <f>IF([1]source_data!G78="","",IF([1]source_data!D78="","",VLOOKUP([1]source_data!D78,[1]geo_data!A:I,8,FALSE)))</f>
        <v>E05014502</v>
      </c>
      <c r="P76" s="9" t="str">
        <f>IF([1]source_data!G78="","",IF(LEFT(O76,3)="E05","WD",IF(LEFT(O76,3)="S13","WD",IF(LEFT(O76,3)="W05","WD",IF(LEFT(O76,3)="W06","UA",IF(LEFT(O76,3)="S12","CA",IF(LEFT(O76,3)="E06","UA",IF(LEFT(O76,3)="E07","NMD",IF(LEFT(O76,3)="E08","MD",IF(LEFT(O76,3)="E09","LONB"))))))))))</f>
        <v>WD</v>
      </c>
      <c r="Q76" s="9" t="str">
        <f>IF([1]source_data!G78="","",IF([1]source_data!D78="","",VLOOKUP([1]source_data!D78,[1]geo_data!A:I,7,FALSE)))</f>
        <v>Bedford</v>
      </c>
      <c r="R76" s="9" t="str">
        <f>IF([1]source_data!G78="","",IF([1]source_data!D78="","",VLOOKUP([1]source_data!D78,[1]geo_data!A:I,6,FALSE)))</f>
        <v>E06000055</v>
      </c>
      <c r="S76" s="9" t="str">
        <f>IF([1]source_data!G78="","",IF(LEFT(R76,3)="E05","WD",IF(LEFT(R76,3)="S13","WD",IF(LEFT(R76,3)="W05","WD",IF(LEFT(R76,3)="W06","UA",IF(LEFT(R76,3)="S12","CA",IF(LEFT(R76,3)="E06","UA",IF(LEFT(R76,3)="E07","NMD",IF(LEFT(R76,3)="E08","MD",IF(LEFT(R76,3)="E09","LONB"))))))))))</f>
        <v>UA</v>
      </c>
      <c r="T76" s="6" t="str">
        <f>IF([1]source_data!G78="","",IF([1]source_data!N78="","",[1]source_data!N78))</f>
        <v>Hardship Grant</v>
      </c>
      <c r="U76" s="10">
        <f>IF([1]source_data!G78="","",[1]tailored_settings!$B$8)</f>
        <v>45622</v>
      </c>
      <c r="V76" s="6" t="str">
        <f>IF([1]source_data!G78="","",[1]tailored_settings!$B$9)</f>
        <v>http://www.longleigh.org/</v>
      </c>
      <c r="W76" s="8">
        <f>IF([1]source_data!G78="","",IF([1]source_data!O78="","",[1]source_data!O78))</f>
        <v>45184</v>
      </c>
      <c r="X76" s="8">
        <f>IF([1]source_data!G78="","",IF([1]source_data!P78="","",[1]source_data!P78))</f>
        <v>45268</v>
      </c>
      <c r="Y76" s="6" t="str">
        <f>IF([1]source_data!G78="","",IF([1]source_data!Q78="","",[1]source_data!Q78))</f>
        <v/>
      </c>
      <c r="Z76" s="11" t="str">
        <f>IF([1]source_data!G78="","",IF([1]source_data!I78="","",[1]tailored_settings!$B$10))</f>
        <v>Primary grant reason</v>
      </c>
      <c r="AA76" s="11" t="str">
        <f>IF([1]source_data!G78="","",IF([1]source_data!I78="","",[1]source_data!I78))</f>
        <v>1. Customer (or family member residing with them) with a diagnosed condition or disability (physical and/or sensory and/or behavioural)</v>
      </c>
      <c r="AB76" s="11" t="str">
        <f>IF([1]source_data!G78="","",IF([1]source_data!J78="","",[1]tailored_settings!$B$11))</f>
        <v>Secondary grant reason</v>
      </c>
      <c r="AC76" s="11" t="str">
        <f>IF([1]source_data!G78="","",IF([1]source_data!J78="","",[1]source_data!J78))</f>
        <v>3  Customer/family moving from homelessness/supported living into independent living</v>
      </c>
      <c r="AD76" s="11" t="str">
        <f>IF([1]source_data!G78="","",IF([1]source_data!K78="","",[1]tailored_settings!$B$12))</f>
        <v>Grant purpose</v>
      </c>
      <c r="AE76" s="11" t="str">
        <f>IF([1]source_data!G78="","",IF([1]source_data!K78="","",[1]source_data!K78))</f>
        <v xml:space="preserve">Furniture </v>
      </c>
      <c r="AF76" s="11" t="str">
        <f>IF([1]source_data!G78="","",IF([1]source_data!L78="","",[1]tailored_settings!$B$13))</f>
        <v>Grant purpose</v>
      </c>
      <c r="AG76" s="11" t="str">
        <f>IF([1]source_data!G78="","",IF([1]source_data!L78="","",[1]source_data!L78))</f>
        <v>Voucher for small household items</v>
      </c>
      <c r="AH76" s="11" t="str">
        <f>IF([1]source_data!G78="","",IF([1]source_data!M78="","",[1]tailored_settings!$B$14))</f>
        <v/>
      </c>
      <c r="AI76" s="11" t="str">
        <f>IF([1]source_data!G78="","",IF([1]source_data!M78="","",[1]source_data!M78))</f>
        <v/>
      </c>
    </row>
    <row r="77" spans="1:35" x14ac:dyDescent="0.2">
      <c r="A77" s="6" t="str">
        <f>IF([1]source_data!G79="","",IF(AND([1]source_data!C79&lt;&gt;"",[1]tailored_settings!$B$15="Publish"),CONCATENATE([1]tailored_settings!$B$2&amp;[1]source_data!C79),IF(AND([1]source_data!C79&lt;&gt;"",[1]tailored_settings!$B$15="Do not publish"),CONCATENATE([1]tailored_settings!$B$2&amp;TEXT(ROW(A77)-1,"0000")&amp;"_"&amp;TEXT(F77,"yyyy-mm")),CONCATENATE([1]tailored_settings!$B$2&amp;TEXT(ROW(A77)-1,"0000")&amp;"_"&amp;TEXT(F77,"yyyy-mm")))))</f>
        <v>360G-Longleigh-E23-00084W</v>
      </c>
      <c r="B77" s="6" t="str">
        <f>IF([1]source_data!G79="","",IF([1]source_data!E79&lt;&gt;"",[1]source_data!E79,CONCATENATE("Grant to "&amp;G77)))</f>
        <v>Grant to Individual Recipient</v>
      </c>
      <c r="C77" s="6" t="str">
        <f>IF([1]source_data!G79="","",IF([1]source_data!F79="","",[1]source_data!F79))</f>
        <v>Helping to alleviate financial hardship</v>
      </c>
      <c r="D77" s="7">
        <f>IF([1]source_data!G79="","",IF([1]source_data!G79="","",[1]source_data!G79))</f>
        <v>1032</v>
      </c>
      <c r="E77" s="6" t="str">
        <f>IF([1]source_data!G79="","",[1]tailored_settings!$B$3)</f>
        <v>GBP</v>
      </c>
      <c r="F77" s="8">
        <f>IF([1]source_data!G79="","",IF([1]source_data!H79="","",[1]source_data!H79))</f>
        <v>45184</v>
      </c>
      <c r="G77" s="6" t="str">
        <f>IF([1]source_data!G79="","",[1]tailored_settings!$B$5)</f>
        <v>Individual Recipient</v>
      </c>
      <c r="H77" s="6" t="str">
        <f>IF([1]source_data!G79="","",IF(AND([1]source_data!A79&lt;&gt;"",[1]tailored_settings!$B$16="Publish"),CONCATENATE([1]tailored_settings!$B$2&amp;[1]source_data!A79),IF(AND([1]source_data!A79&lt;&gt;"",[1]tailored_settings!$B$16="Do not publish"),CONCATENATE([1]tailored_settings!$B$4&amp;TEXT(ROW(A77)-1,"0000")&amp;"_"&amp;TEXT(F77,"yyyy-mm")),CONCATENATE([1]tailored_settings!$B$4&amp;TEXT(ROW(A77)-1,"0000")&amp;"_"&amp;TEXT(F77,"yyyy-mm")))))</f>
        <v>360G-Longleigh-IND-0076_2023-09</v>
      </c>
      <c r="I77" s="6" t="str">
        <f>IF([1]source_data!G79="","",[1]tailored_settings!$B$7)</f>
        <v>Longleigh Foundation</v>
      </c>
      <c r="J77" s="6" t="str">
        <f>IF([1]source_data!G79="","",[1]tailored_settings!$B$6)</f>
        <v>GB-CHC-1169016</v>
      </c>
      <c r="K77" s="6" t="str">
        <f>IF([1]source_data!G79="","",IF([1]source_data!I79="","",VLOOKUP([1]source_data!I79,[1]codelist_mapping!A:C,3,FALSE)))</f>
        <v>GTIR080</v>
      </c>
      <c r="L77" s="6" t="str">
        <f>IF([1]source_data!G79="","",IF([1]source_data!J79="","",VLOOKUP([1]source_data!J79,[1]codelist_mapping!A:C,3,FALSE)))</f>
        <v/>
      </c>
      <c r="M77" s="6" t="str">
        <f>IF([1]source_data!G79="","",IF([1]source_data!K79="","",IF([1]source_data!M79&lt;&gt;"",CONCATENATE(VLOOKUP([1]source_data!K79,[1]codelist_mapping!F:H,3,FALSE)&amp;";"&amp;VLOOKUP([1]source_data!L79,[1]codelist_mapping!F:H,3,FALSE)&amp;";"&amp;VLOOKUP([1]source_data!M79,[1]codelist_mapping!F:H,3,FALSE)),IF([1]source_data!L79&lt;&gt;"",CONCATENATE(VLOOKUP([1]source_data!K79,[1]codelist_mapping!F:H,3,FALSE)&amp;";"&amp;VLOOKUP([1]source_data!L79,[1]codelist_mapping!F:H,3,FALSE)),IF([1]source_data!K79&lt;&gt;"",CONCATENATE(VLOOKUP([1]source_data!K79,[1]codelist_mapping!F:H,3,FALSE)))))))</f>
        <v>GTIP020;GTIP060</v>
      </c>
      <c r="N77" s="9" t="str">
        <f>IF([1]source_data!G79="","",IF([1]source_data!D79="","",VLOOKUP([1]source_data!D79,[1]geo_data!A:I,9,FALSE)))</f>
        <v>Dunstable Central</v>
      </c>
      <c r="O77" s="9" t="str">
        <f>IF([1]source_data!G79="","",IF([1]source_data!D79="","",VLOOKUP([1]source_data!D79,[1]geo_data!A:I,8,FALSE)))</f>
        <v>E05014403</v>
      </c>
      <c r="P77" s="9" t="str">
        <f>IF([1]source_data!G79="","",IF(LEFT(O77,3)="E05","WD",IF(LEFT(O77,3)="S13","WD",IF(LEFT(O77,3)="W05","WD",IF(LEFT(O77,3)="W06","UA",IF(LEFT(O77,3)="S12","CA",IF(LEFT(O77,3)="E06","UA",IF(LEFT(O77,3)="E07","NMD",IF(LEFT(O77,3)="E08","MD",IF(LEFT(O77,3)="E09","LONB"))))))))))</f>
        <v>WD</v>
      </c>
      <c r="Q77" s="9" t="str">
        <f>IF([1]source_data!G79="","",IF([1]source_data!D79="","",VLOOKUP([1]source_data!D79,[1]geo_data!A:I,7,FALSE)))</f>
        <v>Central Bedfordshire</v>
      </c>
      <c r="R77" s="9" t="str">
        <f>IF([1]source_data!G79="","",IF([1]source_data!D79="","",VLOOKUP([1]source_data!D79,[1]geo_data!A:I,6,FALSE)))</f>
        <v>E06000056</v>
      </c>
      <c r="S77" s="9" t="str">
        <f>IF([1]source_data!G79="","",IF(LEFT(R77,3)="E05","WD",IF(LEFT(R77,3)="S13","WD",IF(LEFT(R77,3)="W05","WD",IF(LEFT(R77,3)="W06","UA",IF(LEFT(R77,3)="S12","CA",IF(LEFT(R77,3)="E06","UA",IF(LEFT(R77,3)="E07","NMD",IF(LEFT(R77,3)="E08","MD",IF(LEFT(R77,3)="E09","LONB"))))))))))</f>
        <v>UA</v>
      </c>
      <c r="T77" s="6" t="str">
        <f>IF([1]source_data!G79="","",IF([1]source_data!N79="","",[1]source_data!N79))</f>
        <v>Hardship Grant</v>
      </c>
      <c r="U77" s="10">
        <f>IF([1]source_data!G79="","",[1]tailored_settings!$B$8)</f>
        <v>45622</v>
      </c>
      <c r="V77" s="6" t="str">
        <f>IF([1]source_data!G79="","",[1]tailored_settings!$B$9)</f>
        <v>http://www.longleigh.org/</v>
      </c>
      <c r="W77" s="8">
        <f>IF([1]source_data!G79="","",IF([1]source_data!O79="","",[1]source_data!O79))</f>
        <v>45184</v>
      </c>
      <c r="X77" s="8">
        <f>IF([1]source_data!G79="","",IF([1]source_data!P79="","",[1]source_data!P79))</f>
        <v>45269</v>
      </c>
      <c r="Y77" s="6" t="str">
        <f>IF([1]source_data!G79="","",IF([1]source_data!Q79="","",[1]source_data!Q79))</f>
        <v/>
      </c>
      <c r="Z77" s="11" t="str">
        <f>IF([1]source_data!G79="","",IF([1]source_data!I79="","",[1]tailored_settings!$B$10))</f>
        <v>Primary grant reason</v>
      </c>
      <c r="AA77" s="11" t="str">
        <f>IF([1]source_data!G79="","",IF([1]source_data!I79="","",[1]source_data!I79))</f>
        <v>3  Customer/family moving from homelessness/supported living into independent living</v>
      </c>
      <c r="AB77" s="11" t="str">
        <f>IF([1]source_data!G79="","",IF([1]source_data!J79="","",[1]tailored_settings!$B$11))</f>
        <v/>
      </c>
      <c r="AC77" s="11" t="str">
        <f>IF([1]source_data!G79="","",IF([1]source_data!J79="","",[1]source_data!J79))</f>
        <v/>
      </c>
      <c r="AD77" s="11" t="str">
        <f>IF([1]source_data!G79="","",IF([1]source_data!K79="","",[1]tailored_settings!$B$12))</f>
        <v>Grant purpose</v>
      </c>
      <c r="AE77" s="11" t="str">
        <f>IF([1]source_data!G79="","",IF([1]source_data!K79="","",[1]source_data!K79))</f>
        <v>Appliances</v>
      </c>
      <c r="AF77" s="11" t="str">
        <f>IF([1]source_data!G79="","",IF([1]source_data!L79="","",[1]tailored_settings!$B$13))</f>
        <v>Grant purpose</v>
      </c>
      <c r="AG77" s="11" t="str">
        <f>IF([1]source_data!G79="","",IF([1]source_data!L79="","",[1]source_data!L79))</f>
        <v>Voucher for small household items</v>
      </c>
      <c r="AH77" s="11" t="str">
        <f>IF([1]source_data!G79="","",IF([1]source_data!M79="","",[1]tailored_settings!$B$14))</f>
        <v/>
      </c>
      <c r="AI77" s="11" t="str">
        <f>IF([1]source_data!G79="","",IF([1]source_data!M79="","",[1]source_data!M79))</f>
        <v/>
      </c>
    </row>
    <row r="78" spans="1:35" x14ac:dyDescent="0.2">
      <c r="A78" s="6" t="str">
        <f>IF([1]source_data!G80="","",IF(AND([1]source_data!C80&lt;&gt;"",[1]tailored_settings!$B$15="Publish"),CONCATENATE([1]tailored_settings!$B$2&amp;[1]source_data!C80),IF(AND([1]source_data!C80&lt;&gt;"",[1]tailored_settings!$B$15="Do not publish"),CONCATENATE([1]tailored_settings!$B$2&amp;TEXT(ROW(A78)-1,"0000")&amp;"_"&amp;TEXT(F78,"yyyy-mm")),CONCATENATE([1]tailored_settings!$B$2&amp;TEXT(ROW(A78)-1,"0000")&amp;"_"&amp;TEXT(F78,"yyyy-mm")))))</f>
        <v>360G-Longleigh-E23-00085W</v>
      </c>
      <c r="B78" s="6" t="str">
        <f>IF([1]source_data!G80="","",IF([1]source_data!E80&lt;&gt;"",[1]source_data!E80,CONCATENATE("Grant to "&amp;G78)))</f>
        <v>Grant to Individual Recipient</v>
      </c>
      <c r="C78" s="6" t="str">
        <f>IF([1]source_data!G80="","",IF([1]source_data!F80="","",[1]source_data!F80))</f>
        <v>Helping to alleviate financial hardship</v>
      </c>
      <c r="D78" s="7">
        <f>IF([1]source_data!G80="","",IF([1]source_data!G80="","",[1]source_data!G80))</f>
        <v>973</v>
      </c>
      <c r="E78" s="6" t="str">
        <f>IF([1]source_data!G80="","",[1]tailored_settings!$B$3)</f>
        <v>GBP</v>
      </c>
      <c r="F78" s="8">
        <f>IF([1]source_data!G80="","",IF([1]source_data!H80="","",[1]source_data!H80))</f>
        <v>45162</v>
      </c>
      <c r="G78" s="6" t="str">
        <f>IF([1]source_data!G80="","",[1]tailored_settings!$B$5)</f>
        <v>Individual Recipient</v>
      </c>
      <c r="H78" s="6" t="str">
        <f>IF([1]source_data!G80="","",IF(AND([1]source_data!A80&lt;&gt;"",[1]tailored_settings!$B$16="Publish"),CONCATENATE([1]tailored_settings!$B$2&amp;[1]source_data!A80),IF(AND([1]source_data!A80&lt;&gt;"",[1]tailored_settings!$B$16="Do not publish"),CONCATENATE([1]tailored_settings!$B$4&amp;TEXT(ROW(A78)-1,"0000")&amp;"_"&amp;TEXT(F78,"yyyy-mm")),CONCATENATE([1]tailored_settings!$B$4&amp;TEXT(ROW(A78)-1,"0000")&amp;"_"&amp;TEXT(F78,"yyyy-mm")))))</f>
        <v>360G-Longleigh-IND-0077_2023-08</v>
      </c>
      <c r="I78" s="6" t="str">
        <f>IF([1]source_data!G80="","",[1]tailored_settings!$B$7)</f>
        <v>Longleigh Foundation</v>
      </c>
      <c r="J78" s="6" t="str">
        <f>IF([1]source_data!G80="","",[1]tailored_settings!$B$6)</f>
        <v>GB-CHC-1169016</v>
      </c>
      <c r="K78" s="6" t="str">
        <f>IF([1]source_data!G80="","",IF([1]source_data!I80="","",VLOOKUP([1]source_data!I80,[1]codelist_mapping!A:C,3,FALSE)))</f>
        <v>GTIR030</v>
      </c>
      <c r="L78" s="6" t="str">
        <f>IF([1]source_data!G80="","",IF([1]source_data!J80="","",VLOOKUP([1]source_data!J80,[1]codelist_mapping!A:C,3,FALSE)))</f>
        <v/>
      </c>
      <c r="M78" s="6" t="str">
        <f>IF([1]source_data!G80="","",IF([1]source_data!K80="","",IF([1]source_data!M80&lt;&gt;"",CONCATENATE(VLOOKUP([1]source_data!K80,[1]codelist_mapping!F:H,3,FALSE)&amp;";"&amp;VLOOKUP([1]source_data!L80,[1]codelist_mapping!F:H,3,FALSE)&amp;";"&amp;VLOOKUP([1]source_data!M80,[1]codelist_mapping!F:H,3,FALSE)),IF([1]source_data!L80&lt;&gt;"",CONCATENATE(VLOOKUP([1]source_data!K80,[1]codelist_mapping!F:H,3,FALSE)&amp;";"&amp;VLOOKUP([1]source_data!L80,[1]codelist_mapping!F:H,3,FALSE)),IF([1]source_data!K80&lt;&gt;"",CONCATENATE(VLOOKUP([1]source_data!K80,[1]codelist_mapping!F:H,3,FALSE)))))))</f>
        <v>GTIP070;GTIP020;GTIP080</v>
      </c>
      <c r="N78" s="9" t="str">
        <f>IF([1]source_data!G80="","",IF([1]source_data!D80="","",VLOOKUP([1]source_data!D80,[1]geo_data!A:I,9,FALSE)))</f>
        <v>Lytchett Matravers &amp; Upton</v>
      </c>
      <c r="O78" s="9" t="str">
        <f>IF([1]source_data!G80="","",IF([1]source_data!D80="","",VLOOKUP([1]source_data!D80,[1]geo_data!A:I,8,FALSE)))</f>
        <v>E05012706</v>
      </c>
      <c r="P78" s="9" t="str">
        <f>IF([1]source_data!G80="","",IF(LEFT(O78,3)="E05","WD",IF(LEFT(O78,3)="S13","WD",IF(LEFT(O78,3)="W05","WD",IF(LEFT(O78,3)="W06","UA",IF(LEFT(O78,3)="S12","CA",IF(LEFT(O78,3)="E06","UA",IF(LEFT(O78,3)="E07","NMD",IF(LEFT(O78,3)="E08","MD",IF(LEFT(O78,3)="E09","LONB"))))))))))</f>
        <v>WD</v>
      </c>
      <c r="Q78" s="9" t="str">
        <f>IF([1]source_data!G80="","",IF([1]source_data!D80="","",VLOOKUP([1]source_data!D80,[1]geo_data!A:I,7,FALSE)))</f>
        <v>Dorset</v>
      </c>
      <c r="R78" s="9" t="str">
        <f>IF([1]source_data!G80="","",IF([1]source_data!D80="","",VLOOKUP([1]source_data!D80,[1]geo_data!A:I,6,FALSE)))</f>
        <v>E06000059</v>
      </c>
      <c r="S78" s="9" t="str">
        <f>IF([1]source_data!G80="","",IF(LEFT(R78,3)="E05","WD",IF(LEFT(R78,3)="S13","WD",IF(LEFT(R78,3)="W05","WD",IF(LEFT(R78,3)="W06","UA",IF(LEFT(R78,3)="S12","CA",IF(LEFT(R78,3)="E06","UA",IF(LEFT(R78,3)="E07","NMD",IF(LEFT(R78,3)="E08","MD",IF(LEFT(R78,3)="E09","LONB"))))))))))</f>
        <v>UA</v>
      </c>
      <c r="T78" s="6" t="str">
        <f>IF([1]source_data!G80="","",IF([1]source_data!N80="","",[1]source_data!N80))</f>
        <v>Hardship Grant</v>
      </c>
      <c r="U78" s="10">
        <f>IF([1]source_data!G80="","",[1]tailored_settings!$B$8)</f>
        <v>45622</v>
      </c>
      <c r="V78" s="6" t="str">
        <f>IF([1]source_data!G80="","",[1]tailored_settings!$B$9)</f>
        <v>http://www.longleigh.org/</v>
      </c>
      <c r="W78" s="8">
        <f>IF([1]source_data!G80="","",IF([1]source_data!O80="","",[1]source_data!O80))</f>
        <v>45162</v>
      </c>
      <c r="X78" s="8">
        <f>IF([1]source_data!G80="","",IF([1]source_data!P80="","",[1]source_data!P80))</f>
        <v>45269</v>
      </c>
      <c r="Y78" s="6" t="str">
        <f>IF([1]source_data!G80="","",IF([1]source_data!Q80="","",[1]source_data!Q80))</f>
        <v/>
      </c>
      <c r="Z78" s="11" t="str">
        <f>IF([1]source_data!G80="","",IF([1]source_data!I80="","",[1]tailored_settings!$B$10))</f>
        <v>Primary grant reason</v>
      </c>
      <c r="AA78" s="11" t="str">
        <f>IF([1]source_data!G80="","",IF([1]source_data!I80="","",[1]source_data!I80))</f>
        <v>1. Customer (or family member residing with them) with a diagnosed condition or disability (physical and/or sensory and/or behavioural)</v>
      </c>
      <c r="AB78" s="11" t="str">
        <f>IF([1]source_data!G80="","",IF([1]source_data!J80="","",[1]tailored_settings!$B$11))</f>
        <v/>
      </c>
      <c r="AC78" s="11" t="str">
        <f>IF([1]source_data!G80="","",IF([1]source_data!J80="","",[1]source_data!J80))</f>
        <v/>
      </c>
      <c r="AD78" s="11" t="str">
        <f>IF([1]source_data!G80="","",IF([1]source_data!K80="","",[1]tailored_settings!$B$12))</f>
        <v>Grant purpose</v>
      </c>
      <c r="AE78" s="11" t="str">
        <f>IF([1]source_data!G80="","",IF([1]source_data!K80="","",[1]source_data!K80))</f>
        <v>Food Vouchers</v>
      </c>
      <c r="AF78" s="11" t="str">
        <f>IF([1]source_data!G80="","",IF([1]source_data!L80="","",[1]tailored_settings!$B$13))</f>
        <v>Grant purpose</v>
      </c>
      <c r="AG78" s="11" t="str">
        <f>IF([1]source_data!G80="","",IF([1]source_data!L80="","",[1]source_data!L80))</f>
        <v>Appliances</v>
      </c>
      <c r="AH78" s="11" t="str">
        <f>IF([1]source_data!G80="","",IF([1]source_data!M80="","",[1]tailored_settings!$B$14))</f>
        <v>Grant purpose</v>
      </c>
      <c r="AI78" s="11" t="str">
        <f>IF([1]source_data!G80="","",IF([1]source_data!M80="","",[1]source_data!M80))</f>
        <v>Clothing</v>
      </c>
    </row>
    <row r="79" spans="1:35" x14ac:dyDescent="0.2">
      <c r="A79" s="6" t="str">
        <f>IF([1]source_data!G81="","",IF(AND([1]source_data!C81&lt;&gt;"",[1]tailored_settings!$B$15="Publish"),CONCATENATE([1]tailored_settings!$B$2&amp;[1]source_data!C81),IF(AND([1]source_data!C81&lt;&gt;"",[1]tailored_settings!$B$15="Do not publish"),CONCATENATE([1]tailored_settings!$B$2&amp;TEXT(ROW(A79)-1,"0000")&amp;"_"&amp;TEXT(F79,"yyyy-mm")),CONCATENATE([1]tailored_settings!$B$2&amp;TEXT(ROW(A79)-1,"0000")&amp;"_"&amp;TEXT(F79,"yyyy-mm")))))</f>
        <v>360G-Longleigh-E23-00087W</v>
      </c>
      <c r="B79" s="6" t="str">
        <f>IF([1]source_data!G81="","",IF([1]source_data!E81&lt;&gt;"",[1]source_data!E81,CONCATENATE("Grant to "&amp;G79)))</f>
        <v>Grant to Individual Recipient</v>
      </c>
      <c r="C79" s="6" t="str">
        <f>IF([1]source_data!G81="","",IF([1]source_data!F81="","",[1]source_data!F81))</f>
        <v>Helping to provide an education or training  opportunity</v>
      </c>
      <c r="D79" s="7">
        <f>IF([1]source_data!G81="","",IF([1]source_data!G81="","",[1]source_data!G81))</f>
        <v>794</v>
      </c>
      <c r="E79" s="6" t="str">
        <f>IF([1]source_data!G81="","",[1]tailored_settings!$B$3)</f>
        <v>GBP</v>
      </c>
      <c r="F79" s="8">
        <f>IF([1]source_data!G81="","",IF([1]source_data!H81="","",[1]source_data!H81))</f>
        <v>45162</v>
      </c>
      <c r="G79" s="6" t="str">
        <f>IF([1]source_data!G81="","",[1]tailored_settings!$B$5)</f>
        <v>Individual Recipient</v>
      </c>
      <c r="H79" s="6" t="str">
        <f>IF([1]source_data!G81="","",IF(AND([1]source_data!A81&lt;&gt;"",[1]tailored_settings!$B$16="Publish"),CONCATENATE([1]tailored_settings!$B$2&amp;[1]source_data!A81),IF(AND([1]source_data!A81&lt;&gt;"",[1]tailored_settings!$B$16="Do not publish"),CONCATENATE([1]tailored_settings!$B$4&amp;TEXT(ROW(A79)-1,"0000")&amp;"_"&amp;TEXT(F79,"yyyy-mm")),CONCATENATE([1]tailored_settings!$B$4&amp;TEXT(ROW(A79)-1,"0000")&amp;"_"&amp;TEXT(F79,"yyyy-mm")))))</f>
        <v>360G-Longleigh-IND-0078_2023-08</v>
      </c>
      <c r="I79" s="6" t="str">
        <f>IF([1]source_data!G81="","",[1]tailored_settings!$B$7)</f>
        <v>Longleigh Foundation</v>
      </c>
      <c r="J79" s="6" t="str">
        <f>IF([1]source_data!G81="","",[1]tailored_settings!$B$6)</f>
        <v>GB-CHC-1169016</v>
      </c>
      <c r="K79" s="6" t="str">
        <f>IF([1]source_data!G81="","",IF([1]source_data!I81="","",VLOOKUP([1]source_data!I81,[1]codelist_mapping!A:C,3,FALSE)))</f>
        <v>GTIR110</v>
      </c>
      <c r="L79" s="6" t="str">
        <f>IF([1]source_data!G81="","",IF([1]source_data!J81="","",VLOOKUP([1]source_data!J81,[1]codelist_mapping!A:C,3,FALSE)))</f>
        <v/>
      </c>
      <c r="M79" s="6" t="str">
        <f>IF([1]source_data!G81="","",IF([1]source_data!K81="","",IF([1]source_data!M81&lt;&gt;"",CONCATENATE(VLOOKUP([1]source_data!K81,[1]codelist_mapping!F:H,3,FALSE)&amp;";"&amp;VLOOKUP([1]source_data!L81,[1]codelist_mapping!F:H,3,FALSE)&amp;";"&amp;VLOOKUP([1]source_data!M81,[1]codelist_mapping!F:H,3,FALSE)),IF([1]source_data!L81&lt;&gt;"",CONCATENATE(VLOOKUP([1]source_data!K81,[1]codelist_mapping!F:H,3,FALSE)&amp;";"&amp;VLOOKUP([1]source_data!L81,[1]codelist_mapping!F:H,3,FALSE)),IF([1]source_data!K81&lt;&gt;"",CONCATENATE(VLOOKUP([1]source_data!K81,[1]codelist_mapping!F:H,3,FALSE)))))))</f>
        <v>GTIP070;GTIP100;GTIP080</v>
      </c>
      <c r="N79" s="9" t="str">
        <f>IF([1]source_data!G81="","",IF([1]source_data!D81="","",VLOOKUP([1]source_data!D81,[1]geo_data!A:I,9,FALSE)))</f>
        <v>Upper Gornal and Woodsetton</v>
      </c>
      <c r="O79" s="9" t="str">
        <f>IF([1]source_data!G81="","",IF([1]source_data!D81="","",VLOOKUP([1]source_data!D81,[1]geo_data!A:I,8,FALSE)))</f>
        <v>E05001257</v>
      </c>
      <c r="P79" s="9" t="str">
        <f>IF([1]source_data!G81="","",IF(LEFT(O79,3)="E05","WD",IF(LEFT(O79,3)="S13","WD",IF(LEFT(O79,3)="W05","WD",IF(LEFT(O79,3)="W06","UA",IF(LEFT(O79,3)="S12","CA",IF(LEFT(O79,3)="E06","UA",IF(LEFT(O79,3)="E07","NMD",IF(LEFT(O79,3)="E08","MD",IF(LEFT(O79,3)="E09","LONB"))))))))))</f>
        <v>WD</v>
      </c>
      <c r="Q79" s="9" t="str">
        <f>IF([1]source_data!G81="","",IF([1]source_data!D81="","",VLOOKUP([1]source_data!D81,[1]geo_data!A:I,7,FALSE)))</f>
        <v>Dudley</v>
      </c>
      <c r="R79" s="9" t="str">
        <f>IF([1]source_data!G81="","",IF([1]source_data!D81="","",VLOOKUP([1]source_data!D81,[1]geo_data!A:I,6,FALSE)))</f>
        <v>E08000027</v>
      </c>
      <c r="S79" s="9" t="str">
        <f>IF([1]source_data!G81="","",IF(LEFT(R79,3)="E05","WD",IF(LEFT(R79,3)="S13","WD",IF(LEFT(R79,3)="W05","WD",IF(LEFT(R79,3)="W06","UA",IF(LEFT(R79,3)="S12","CA",IF(LEFT(R79,3)="E06","UA",IF(LEFT(R79,3)="E07","NMD",IF(LEFT(R79,3)="E08","MD",IF(LEFT(R79,3)="E09","LONB"))))))))))</f>
        <v>MD</v>
      </c>
      <c r="T79" s="6" t="str">
        <f>IF([1]source_data!G81="","",IF([1]source_data!N81="","",[1]source_data!N81))</f>
        <v>Education Training &amp; Employment Grant</v>
      </c>
      <c r="U79" s="10">
        <f>IF([1]source_data!G81="","",[1]tailored_settings!$B$8)</f>
        <v>45622</v>
      </c>
      <c r="V79" s="6" t="str">
        <f>IF([1]source_data!G81="","",[1]tailored_settings!$B$9)</f>
        <v>http://www.longleigh.org/</v>
      </c>
      <c r="W79" s="8">
        <f>IF([1]source_data!G81="","",IF([1]source_data!O81="","",[1]source_data!O81))</f>
        <v>45162</v>
      </c>
      <c r="X79" s="8">
        <f>IF([1]source_data!G81="","",IF([1]source_data!P81="","",[1]source_data!P81))</f>
        <v>45269</v>
      </c>
      <c r="Y79" s="6" t="str">
        <f>IF([1]source_data!G81="","",IF([1]source_data!Q81="","",[1]source_data!Q81))</f>
        <v/>
      </c>
      <c r="Z79" s="11" t="str">
        <f>IF([1]source_data!G81="","",IF([1]source_data!I81="","",[1]tailored_settings!$B$10))</f>
        <v>Primary grant reason</v>
      </c>
      <c r="AA79" s="11" t="str">
        <f>IF([1]source_data!G81="","",IF([1]source_data!I81="","",[1]source_data!I81))</f>
        <v>10. Education Training and Employment</v>
      </c>
      <c r="AB79" s="11" t="str">
        <f>IF([1]source_data!G81="","",IF([1]source_data!J81="","",[1]tailored_settings!$B$11))</f>
        <v/>
      </c>
      <c r="AC79" s="11" t="str">
        <f>IF([1]source_data!G81="","",IF([1]source_data!J81="","",[1]source_data!J81))</f>
        <v/>
      </c>
      <c r="AD79" s="11" t="str">
        <f>IF([1]source_data!G81="","",IF([1]source_data!K81="","",[1]tailored_settings!$B$12))</f>
        <v>Grant purpose</v>
      </c>
      <c r="AE79" s="11" t="str">
        <f>IF([1]source_data!G81="","",IF([1]source_data!K81="","",[1]source_data!K81))</f>
        <v>Food Vouchers</v>
      </c>
      <c r="AF79" s="11" t="str">
        <f>IF([1]source_data!G81="","",IF([1]source_data!L81="","",[1]tailored_settings!$B$13))</f>
        <v>Grant purpose</v>
      </c>
      <c r="AG79" s="11" t="str">
        <f>IF([1]source_data!G81="","",IF([1]source_data!L81="","",[1]source_data!L81))</f>
        <v>Travel costs</v>
      </c>
      <c r="AH79" s="11" t="str">
        <f>IF([1]source_data!G81="","",IF([1]source_data!M81="","",[1]tailored_settings!$B$14))</f>
        <v>Grant purpose</v>
      </c>
      <c r="AI79" s="11" t="str">
        <f>IF([1]source_data!G81="","",IF([1]source_data!M81="","",[1]source_data!M81))</f>
        <v>Clothing</v>
      </c>
    </row>
    <row r="80" spans="1:35" x14ac:dyDescent="0.2">
      <c r="A80" s="6" t="str">
        <f>IF([1]source_data!G82="","",IF(AND([1]source_data!C82&lt;&gt;"",[1]tailored_settings!$B$15="Publish"),CONCATENATE([1]tailored_settings!$B$2&amp;[1]source_data!C82),IF(AND([1]source_data!C82&lt;&gt;"",[1]tailored_settings!$B$15="Do not publish"),CONCATENATE([1]tailored_settings!$B$2&amp;TEXT(ROW(A80)-1,"0000")&amp;"_"&amp;TEXT(F80,"yyyy-mm")),CONCATENATE([1]tailored_settings!$B$2&amp;TEXT(ROW(A80)-1,"0000")&amp;"_"&amp;TEXT(F80,"yyyy-mm")))))</f>
        <v>360G-Longleigh-E23-00089W</v>
      </c>
      <c r="B80" s="6" t="str">
        <f>IF([1]source_data!G82="","",IF([1]source_data!E82&lt;&gt;"",[1]source_data!E82,CONCATENATE("Grant to "&amp;G80)))</f>
        <v>Grant to Individual Recipient</v>
      </c>
      <c r="C80" s="6" t="str">
        <f>IF([1]source_data!G82="","",IF([1]source_data!F82="","",[1]source_data!F82))</f>
        <v>Helping to alleviate financial hardship</v>
      </c>
      <c r="D80" s="7">
        <f>IF([1]source_data!G82="","",IF([1]source_data!G82="","",[1]source_data!G82))</f>
        <v>1019</v>
      </c>
      <c r="E80" s="6" t="str">
        <f>IF([1]source_data!G82="","",[1]tailored_settings!$B$3)</f>
        <v>GBP</v>
      </c>
      <c r="F80" s="8">
        <f>IF([1]source_data!G82="","",IF([1]source_data!H82="","",[1]source_data!H82))</f>
        <v>45182</v>
      </c>
      <c r="G80" s="6" t="str">
        <f>IF([1]source_data!G82="","",[1]tailored_settings!$B$5)</f>
        <v>Individual Recipient</v>
      </c>
      <c r="H80" s="6" t="str">
        <f>IF([1]source_data!G82="","",IF(AND([1]source_data!A82&lt;&gt;"",[1]tailored_settings!$B$16="Publish"),CONCATENATE([1]tailored_settings!$B$2&amp;[1]source_data!A82),IF(AND([1]source_data!A82&lt;&gt;"",[1]tailored_settings!$B$16="Do not publish"),CONCATENATE([1]tailored_settings!$B$4&amp;TEXT(ROW(A80)-1,"0000")&amp;"_"&amp;TEXT(F80,"yyyy-mm")),CONCATENATE([1]tailored_settings!$B$4&amp;TEXT(ROW(A80)-1,"0000")&amp;"_"&amp;TEXT(F80,"yyyy-mm")))))</f>
        <v>360G-Longleigh-IND-0079_2023-09</v>
      </c>
      <c r="I80" s="6" t="str">
        <f>IF([1]source_data!G82="","",[1]tailored_settings!$B$7)</f>
        <v>Longleigh Foundation</v>
      </c>
      <c r="J80" s="6" t="str">
        <f>IF([1]source_data!G82="","",[1]tailored_settings!$B$6)</f>
        <v>GB-CHC-1169016</v>
      </c>
      <c r="K80" s="6" t="str">
        <f>IF([1]source_data!G82="","",IF([1]source_data!I82="","",VLOOKUP([1]source_data!I82,[1]codelist_mapping!A:C,3,FALSE)))</f>
        <v>GTIR030</v>
      </c>
      <c r="L80" s="6" t="str">
        <f>IF([1]source_data!G82="","",IF([1]source_data!J82="","",VLOOKUP([1]source_data!J82,[1]codelist_mapping!A:C,3,FALSE)))</f>
        <v>GTIR010</v>
      </c>
      <c r="M80" s="6" t="str">
        <f>IF([1]source_data!G82="","",IF([1]source_data!K82="","",IF([1]source_data!M82&lt;&gt;"",CONCATENATE(VLOOKUP([1]source_data!K82,[1]codelist_mapping!F:H,3,FALSE)&amp;";"&amp;VLOOKUP([1]source_data!L82,[1]codelist_mapping!F:H,3,FALSE)&amp;";"&amp;VLOOKUP([1]source_data!M82,[1]codelist_mapping!F:H,3,FALSE)),IF([1]source_data!L82&lt;&gt;"",CONCATENATE(VLOOKUP([1]source_data!K82,[1]codelist_mapping!F:H,3,FALSE)&amp;";"&amp;VLOOKUP([1]source_data!L82,[1]codelist_mapping!F:H,3,FALSE)),IF([1]source_data!K82&lt;&gt;"",CONCATENATE(VLOOKUP([1]source_data!K82,[1]codelist_mapping!F:H,3,FALSE)))))))</f>
        <v>GTIP020;GTIP070</v>
      </c>
      <c r="N80" s="9" t="str">
        <f>IF([1]source_data!G82="","",IF([1]source_data!D82="","",VLOOKUP([1]source_data!D82,[1]geo_data!A:I,9,FALSE)))</f>
        <v>Weston-super-Mare South</v>
      </c>
      <c r="O80" s="9" t="str">
        <f>IF([1]source_data!G82="","",IF([1]source_data!D82="","",VLOOKUP([1]source_data!D82,[1]geo_data!A:I,8,FALSE)))</f>
        <v>E05010297</v>
      </c>
      <c r="P80" s="9" t="str">
        <f>IF([1]source_data!G82="","",IF(LEFT(O80,3)="E05","WD",IF(LEFT(O80,3)="S13","WD",IF(LEFT(O80,3)="W05","WD",IF(LEFT(O80,3)="W06","UA",IF(LEFT(O80,3)="S12","CA",IF(LEFT(O80,3)="E06","UA",IF(LEFT(O80,3)="E07","NMD",IF(LEFT(O80,3)="E08","MD",IF(LEFT(O80,3)="E09","LONB"))))))))))</f>
        <v>WD</v>
      </c>
      <c r="Q80" s="9" t="str">
        <f>IF([1]source_data!G82="","",IF([1]source_data!D82="","",VLOOKUP([1]source_data!D82,[1]geo_data!A:I,7,FALSE)))</f>
        <v>North Somerset</v>
      </c>
      <c r="R80" s="9" t="str">
        <f>IF([1]source_data!G82="","",IF([1]source_data!D82="","",VLOOKUP([1]source_data!D82,[1]geo_data!A:I,6,FALSE)))</f>
        <v>E06000024</v>
      </c>
      <c r="S80" s="9" t="str">
        <f>IF([1]source_data!G82="","",IF(LEFT(R80,3)="E05","WD",IF(LEFT(R80,3)="S13","WD",IF(LEFT(R80,3)="W05","WD",IF(LEFT(R80,3)="W06","UA",IF(LEFT(R80,3)="S12","CA",IF(LEFT(R80,3)="E06","UA",IF(LEFT(R80,3)="E07","NMD",IF(LEFT(R80,3)="E08","MD",IF(LEFT(R80,3)="E09","LONB"))))))))))</f>
        <v>UA</v>
      </c>
      <c r="T80" s="6" t="str">
        <f>IF([1]source_data!G82="","",IF([1]source_data!N82="","",[1]source_data!N82))</f>
        <v>Hardship Grant</v>
      </c>
      <c r="U80" s="10">
        <f>IF([1]source_data!G82="","",[1]tailored_settings!$B$8)</f>
        <v>45622</v>
      </c>
      <c r="V80" s="6" t="str">
        <f>IF([1]source_data!G82="","",[1]tailored_settings!$B$9)</f>
        <v>http://www.longleigh.org/</v>
      </c>
      <c r="W80" s="8">
        <f>IF([1]source_data!G82="","",IF([1]source_data!O82="","",[1]source_data!O82))</f>
        <v>45182</v>
      </c>
      <c r="X80" s="8">
        <f>IF([1]source_data!G82="","",IF([1]source_data!P82="","",[1]source_data!P82))</f>
        <v>45268</v>
      </c>
      <c r="Y80" s="6" t="str">
        <f>IF([1]source_data!G82="","",IF([1]source_data!Q82="","",[1]source_data!Q82))</f>
        <v/>
      </c>
      <c r="Z80" s="11" t="str">
        <f>IF([1]source_data!G82="","",IF([1]source_data!I82="","",[1]tailored_settings!$B$10))</f>
        <v>Primary grant reason</v>
      </c>
      <c r="AA80" s="11" t="str">
        <f>IF([1]source_data!G82="","",IF([1]source_data!I82="","",[1]source_data!I82))</f>
        <v>1. Customer (or family member residing with them) with a diagnosed condition or disability (physical and/or sensory and/or behavioural)</v>
      </c>
      <c r="AB80" s="11" t="str">
        <f>IF([1]source_data!G82="","",IF([1]source_data!J82="","",[1]tailored_settings!$B$11))</f>
        <v>Secondary grant reason</v>
      </c>
      <c r="AC80" s="11" t="str">
        <f>IF([1]source_data!G82="","",IF([1]source_data!J82="","",[1]source_data!J82))</f>
        <v>7. Customer where there is a child/ren in receipt of means-tested free school meals</v>
      </c>
      <c r="AD80" s="11" t="str">
        <f>IF([1]source_data!G82="","",IF([1]source_data!K82="","",[1]tailored_settings!$B$12))</f>
        <v>Grant purpose</v>
      </c>
      <c r="AE80" s="11" t="str">
        <f>IF([1]source_data!G82="","",IF([1]source_data!K82="","",[1]source_data!K82))</f>
        <v>Appliances</v>
      </c>
      <c r="AF80" s="11" t="str">
        <f>IF([1]source_data!G82="","",IF([1]source_data!L82="","",[1]tailored_settings!$B$13))</f>
        <v>Grant purpose</v>
      </c>
      <c r="AG80" s="11" t="str">
        <f>IF([1]source_data!G82="","",IF([1]source_data!L82="","",[1]source_data!L82))</f>
        <v>Food Vouchers</v>
      </c>
      <c r="AH80" s="11" t="str">
        <f>IF([1]source_data!G82="","",IF([1]source_data!M82="","",[1]tailored_settings!$B$14))</f>
        <v/>
      </c>
      <c r="AI80" s="11" t="str">
        <f>IF([1]source_data!G82="","",IF([1]source_data!M82="","",[1]source_data!M82))</f>
        <v/>
      </c>
    </row>
    <row r="81" spans="1:35" x14ac:dyDescent="0.2">
      <c r="A81" s="6" t="str">
        <f>IF([1]source_data!G83="","",IF(AND([1]source_data!C83&lt;&gt;"",[1]tailored_settings!$B$15="Publish"),CONCATENATE([1]tailored_settings!$B$2&amp;[1]source_data!C83),IF(AND([1]source_data!C83&lt;&gt;"",[1]tailored_settings!$B$15="Do not publish"),CONCATENATE([1]tailored_settings!$B$2&amp;TEXT(ROW(A81)-1,"0000")&amp;"_"&amp;TEXT(F81,"yyyy-mm")),CONCATENATE([1]tailored_settings!$B$2&amp;TEXT(ROW(A81)-1,"0000")&amp;"_"&amp;TEXT(F81,"yyyy-mm")))))</f>
        <v>360G-Longleigh-E23-00090W</v>
      </c>
      <c r="B81" s="6" t="str">
        <f>IF([1]source_data!G83="","",IF([1]source_data!E83&lt;&gt;"",[1]source_data!E83,CONCATENATE("Grant to "&amp;G81)))</f>
        <v>Grant to Individual Recipient</v>
      </c>
      <c r="C81" s="6" t="str">
        <f>IF([1]source_data!G83="","",IF([1]source_data!F83="","",[1]source_data!F83))</f>
        <v>Helping to alleviate financial hardship</v>
      </c>
      <c r="D81" s="7">
        <f>IF([1]source_data!G83="","",IF([1]source_data!G83="","",[1]source_data!G83))</f>
        <v>995.69</v>
      </c>
      <c r="E81" s="6" t="str">
        <f>IF([1]source_data!G83="","",[1]tailored_settings!$B$3)</f>
        <v>GBP</v>
      </c>
      <c r="F81" s="8">
        <f>IF([1]source_data!G83="","",IF([1]source_data!H83="","",[1]source_data!H83))</f>
        <v>45163</v>
      </c>
      <c r="G81" s="6" t="str">
        <f>IF([1]source_data!G83="","",[1]tailored_settings!$B$5)</f>
        <v>Individual Recipient</v>
      </c>
      <c r="H81" s="6" t="str">
        <f>IF([1]source_data!G83="","",IF(AND([1]source_data!A83&lt;&gt;"",[1]tailored_settings!$B$16="Publish"),CONCATENATE([1]tailored_settings!$B$2&amp;[1]source_data!A83),IF(AND([1]source_data!A83&lt;&gt;"",[1]tailored_settings!$B$16="Do not publish"),CONCATENATE([1]tailored_settings!$B$4&amp;TEXT(ROW(A81)-1,"0000")&amp;"_"&amp;TEXT(F81,"yyyy-mm")),CONCATENATE([1]tailored_settings!$B$4&amp;TEXT(ROW(A81)-1,"0000")&amp;"_"&amp;TEXT(F81,"yyyy-mm")))))</f>
        <v>360G-Longleigh-IND-0080_2023-08</v>
      </c>
      <c r="I81" s="6" t="str">
        <f>IF([1]source_data!G83="","",[1]tailored_settings!$B$7)</f>
        <v>Longleigh Foundation</v>
      </c>
      <c r="J81" s="6" t="str">
        <f>IF([1]source_data!G83="","",[1]tailored_settings!$B$6)</f>
        <v>GB-CHC-1169016</v>
      </c>
      <c r="K81" s="6" t="str">
        <f>IF([1]source_data!G83="","",IF([1]source_data!I83="","",VLOOKUP([1]source_data!I83,[1]codelist_mapping!A:C,3,FALSE)))</f>
        <v>GTIR060</v>
      </c>
      <c r="L81" s="6" t="str">
        <f>IF([1]source_data!G83="","",IF([1]source_data!J83="","",VLOOKUP([1]source_data!J83,[1]codelist_mapping!A:C,3,FALSE)))</f>
        <v/>
      </c>
      <c r="M81" s="6" t="str">
        <f>IF([1]source_data!G83="","",IF([1]source_data!K83="","",IF([1]source_data!M83&lt;&gt;"",CONCATENATE(VLOOKUP([1]source_data!K83,[1]codelist_mapping!F:H,3,FALSE)&amp;";"&amp;VLOOKUP([1]source_data!L83,[1]codelist_mapping!F:H,3,FALSE)&amp;";"&amp;VLOOKUP([1]source_data!M83,[1]codelist_mapping!F:H,3,FALSE)),IF([1]source_data!L83&lt;&gt;"",CONCATENATE(VLOOKUP([1]source_data!K83,[1]codelist_mapping!F:H,3,FALSE)&amp;";"&amp;VLOOKUP([1]source_data!L83,[1]codelist_mapping!F:H,3,FALSE)),IF([1]source_data!K83&lt;&gt;"",CONCATENATE(VLOOKUP([1]source_data!K83,[1]codelist_mapping!F:H,3,FALSE)))))))</f>
        <v>GTIP020;GTIP060;GTIP060</v>
      </c>
      <c r="N81" s="9" t="str">
        <f>IF([1]source_data!G83="","",IF([1]source_data!D83="","",VLOOKUP([1]source_data!D83,[1]geo_data!A:I,9,FALSE)))</f>
        <v>Hangleton &amp; Knoll</v>
      </c>
      <c r="O81" s="9" t="str">
        <f>IF([1]source_data!G83="","",IF([1]source_data!D83="","",VLOOKUP([1]source_data!D83,[1]geo_data!A:I,8,FALSE)))</f>
        <v>E05015402</v>
      </c>
      <c r="P81" s="9" t="str">
        <f>IF([1]source_data!G83="","",IF(LEFT(O81,3)="E05","WD",IF(LEFT(O81,3)="S13","WD",IF(LEFT(O81,3)="W05","WD",IF(LEFT(O81,3)="W06","UA",IF(LEFT(O81,3)="S12","CA",IF(LEFT(O81,3)="E06","UA",IF(LEFT(O81,3)="E07","NMD",IF(LEFT(O81,3)="E08","MD",IF(LEFT(O81,3)="E09","LONB"))))))))))</f>
        <v>WD</v>
      </c>
      <c r="Q81" s="9" t="str">
        <f>IF([1]source_data!G83="","",IF([1]source_data!D83="","",VLOOKUP([1]source_data!D83,[1]geo_data!A:I,7,FALSE)))</f>
        <v>Brighton and Hove</v>
      </c>
      <c r="R81" s="9" t="str">
        <f>IF([1]source_data!G83="","",IF([1]source_data!D83="","",VLOOKUP([1]source_data!D83,[1]geo_data!A:I,6,FALSE)))</f>
        <v>E06000043</v>
      </c>
      <c r="S81" s="9" t="str">
        <f>IF([1]source_data!G83="","",IF(LEFT(R81,3)="E05","WD",IF(LEFT(R81,3)="S13","WD",IF(LEFT(R81,3)="W05","WD",IF(LEFT(R81,3)="W06","UA",IF(LEFT(R81,3)="S12","CA",IF(LEFT(R81,3)="E06","UA",IF(LEFT(R81,3)="E07","NMD",IF(LEFT(R81,3)="E08","MD",IF(LEFT(R81,3)="E09","LONB"))))))))))</f>
        <v>UA</v>
      </c>
      <c r="T81" s="6" t="str">
        <f>IF([1]source_data!G83="","",IF([1]source_data!N83="","",[1]source_data!N83))</f>
        <v>Hardship Grant</v>
      </c>
      <c r="U81" s="10">
        <f>IF([1]source_data!G83="","",[1]tailored_settings!$B$8)</f>
        <v>45622</v>
      </c>
      <c r="V81" s="6" t="str">
        <f>IF([1]source_data!G83="","",[1]tailored_settings!$B$9)</f>
        <v>http://www.longleigh.org/</v>
      </c>
      <c r="W81" s="8">
        <f>IF([1]source_data!G83="","",IF([1]source_data!O83="","",[1]source_data!O83))</f>
        <v>45163</v>
      </c>
      <c r="X81" s="8">
        <f>IF([1]source_data!G83="","",IF([1]source_data!P83="","",[1]source_data!P83))</f>
        <v>45271</v>
      </c>
      <c r="Y81" s="6" t="str">
        <f>IF([1]source_data!G83="","",IF([1]source_data!Q83="","",[1]source_data!Q83))</f>
        <v/>
      </c>
      <c r="Z81" s="11" t="str">
        <f>IF([1]source_data!G83="","",IF([1]source_data!I83="","",[1]tailored_settings!$B$10))</f>
        <v>Primary grant reason</v>
      </c>
      <c r="AA81" s="11" t="str">
        <f>IF([1]source_data!G83="","",IF([1]source_data!I83="","",[1]source_data!I83))</f>
        <v>4. Customer/family fleeing from a violent or abusive relationship</v>
      </c>
      <c r="AB81" s="11" t="str">
        <f>IF([1]source_data!G83="","",IF([1]source_data!J83="","",[1]tailored_settings!$B$11))</f>
        <v/>
      </c>
      <c r="AC81" s="11" t="str">
        <f>IF([1]source_data!G83="","",IF([1]source_data!J83="","",[1]source_data!J83))</f>
        <v/>
      </c>
      <c r="AD81" s="11" t="str">
        <f>IF([1]source_data!G83="","",IF([1]source_data!K83="","",[1]tailored_settings!$B$12))</f>
        <v>Grant purpose</v>
      </c>
      <c r="AE81" s="11" t="str">
        <f>IF([1]source_data!G83="","",IF([1]source_data!K83="","",[1]source_data!K83))</f>
        <v xml:space="preserve">Furniture </v>
      </c>
      <c r="AF81" s="11" t="str">
        <f>IF([1]source_data!G83="","",IF([1]source_data!L83="","",[1]tailored_settings!$B$13))</f>
        <v>Grant purpose</v>
      </c>
      <c r="AG81" s="11" t="str">
        <f>IF([1]source_data!G83="","",IF([1]source_data!L83="","",[1]source_data!L83))</f>
        <v>Removals</v>
      </c>
      <c r="AH81" s="11" t="str">
        <f>IF([1]source_data!G83="","",IF([1]source_data!M83="","",[1]tailored_settings!$B$14))</f>
        <v>Grant purpose</v>
      </c>
      <c r="AI81" s="11" t="str">
        <f>IF([1]source_data!G83="","",IF([1]source_data!M83="","",[1]source_data!M83))</f>
        <v>Voucher for small household items</v>
      </c>
    </row>
    <row r="82" spans="1:35" x14ac:dyDescent="0.2">
      <c r="A82" s="6" t="str">
        <f>IF([1]source_data!G84="","",IF(AND([1]source_data!C84&lt;&gt;"",[1]tailored_settings!$B$15="Publish"),CONCATENATE([1]tailored_settings!$B$2&amp;[1]source_data!C84),IF(AND([1]source_data!C84&lt;&gt;"",[1]tailored_settings!$B$15="Do not publish"),CONCATENATE([1]tailored_settings!$B$2&amp;TEXT(ROW(A82)-1,"0000")&amp;"_"&amp;TEXT(F82,"yyyy-mm")),CONCATENATE([1]tailored_settings!$B$2&amp;TEXT(ROW(A82)-1,"0000")&amp;"_"&amp;TEXT(F82,"yyyy-mm")))))</f>
        <v>360G-Longleigh-E23-00092W</v>
      </c>
      <c r="B82" s="6" t="str">
        <f>IF([1]source_data!G84="","",IF([1]source_data!E84&lt;&gt;"",[1]source_data!E84,CONCATENATE("Grant to "&amp;G82)))</f>
        <v>Grant to Individual Recipient</v>
      </c>
      <c r="C82" s="6" t="str">
        <f>IF([1]source_data!G84="","",IF([1]source_data!F84="","",[1]source_data!F84))</f>
        <v>Helping to alleviate financial hardship</v>
      </c>
      <c r="D82" s="7">
        <f>IF([1]source_data!G84="","",IF([1]source_data!G84="","",[1]source_data!G84))</f>
        <v>948.59</v>
      </c>
      <c r="E82" s="6" t="str">
        <f>IF([1]source_data!G84="","",[1]tailored_settings!$B$3)</f>
        <v>GBP</v>
      </c>
      <c r="F82" s="8">
        <f>IF([1]source_data!G84="","",IF([1]source_data!H84="","",[1]source_data!H84))</f>
        <v>45176</v>
      </c>
      <c r="G82" s="6" t="str">
        <f>IF([1]source_data!G84="","",[1]tailored_settings!$B$5)</f>
        <v>Individual Recipient</v>
      </c>
      <c r="H82" s="6" t="str">
        <f>IF([1]source_data!G84="","",IF(AND([1]source_data!A84&lt;&gt;"",[1]tailored_settings!$B$16="Publish"),CONCATENATE([1]tailored_settings!$B$2&amp;[1]source_data!A84),IF(AND([1]source_data!A84&lt;&gt;"",[1]tailored_settings!$B$16="Do not publish"),CONCATENATE([1]tailored_settings!$B$4&amp;TEXT(ROW(A82)-1,"0000")&amp;"_"&amp;TEXT(F82,"yyyy-mm")),CONCATENATE([1]tailored_settings!$B$4&amp;TEXT(ROW(A82)-1,"0000")&amp;"_"&amp;TEXT(F82,"yyyy-mm")))))</f>
        <v>360G-Longleigh-IND-0081_2023-09</v>
      </c>
      <c r="I82" s="6" t="str">
        <f>IF([1]source_data!G84="","",[1]tailored_settings!$B$7)</f>
        <v>Longleigh Foundation</v>
      </c>
      <c r="J82" s="6" t="str">
        <f>IF([1]source_data!G84="","",[1]tailored_settings!$B$6)</f>
        <v>GB-CHC-1169016</v>
      </c>
      <c r="K82" s="6" t="str">
        <f>IF([1]source_data!G84="","",IF([1]source_data!I84="","",VLOOKUP([1]source_data!I84,[1]codelist_mapping!A:C,3,FALSE)))</f>
        <v>GTIR040</v>
      </c>
      <c r="L82" s="6" t="str">
        <f>IF([1]source_data!G84="","",IF([1]source_data!J84="","",VLOOKUP([1]source_data!J84,[1]codelist_mapping!A:C,3,FALSE)))</f>
        <v>GTIR080</v>
      </c>
      <c r="M82" s="6" t="str">
        <f>IF([1]source_data!G84="","",IF([1]source_data!K84="","",IF([1]source_data!M84&lt;&gt;"",CONCATENATE(VLOOKUP([1]source_data!K84,[1]codelist_mapping!F:H,3,FALSE)&amp;";"&amp;VLOOKUP([1]source_data!L84,[1]codelist_mapping!F:H,3,FALSE)&amp;";"&amp;VLOOKUP([1]source_data!M84,[1]codelist_mapping!F:H,3,FALSE)),IF([1]source_data!L84&lt;&gt;"",CONCATENATE(VLOOKUP([1]source_data!K84,[1]codelist_mapping!F:H,3,FALSE)&amp;";"&amp;VLOOKUP([1]source_data!L84,[1]codelist_mapping!F:H,3,FALSE)),IF([1]source_data!K84&lt;&gt;"",CONCATENATE(VLOOKUP([1]source_data!K84,[1]codelist_mapping!F:H,3,FALSE)))))))</f>
        <v>GTIP020;GTIP060</v>
      </c>
      <c r="N82" s="9" t="str">
        <f>IF([1]source_data!G84="","",IF([1]source_data!D84="","",VLOOKUP([1]source_data!D84,[1]geo_data!A:I,9,FALSE)))</f>
        <v>Upperton</v>
      </c>
      <c r="O82" s="9" t="str">
        <f>IF([1]source_data!G84="","",IF([1]source_data!D84="","",VLOOKUP([1]source_data!D84,[1]geo_data!A:I,8,FALSE)))</f>
        <v>E05011582</v>
      </c>
      <c r="P82" s="9" t="str">
        <f>IF([1]source_data!G84="","",IF(LEFT(O82,3)="E05","WD",IF(LEFT(O82,3)="S13","WD",IF(LEFT(O82,3)="W05","WD",IF(LEFT(O82,3)="W06","UA",IF(LEFT(O82,3)="S12","CA",IF(LEFT(O82,3)="E06","UA",IF(LEFT(O82,3)="E07","NMD",IF(LEFT(O82,3)="E08","MD",IF(LEFT(O82,3)="E09","LONB"))))))))))</f>
        <v>WD</v>
      </c>
      <c r="Q82" s="9" t="str">
        <f>IF([1]source_data!G84="","",IF([1]source_data!D84="","",VLOOKUP([1]source_data!D84,[1]geo_data!A:I,7,FALSE)))</f>
        <v>Eastbourne</v>
      </c>
      <c r="R82" s="9" t="str">
        <f>IF([1]source_data!G84="","",IF([1]source_data!D84="","",VLOOKUP([1]source_data!D84,[1]geo_data!A:I,6,FALSE)))</f>
        <v>E07000061</v>
      </c>
      <c r="S82" s="9" t="str">
        <f>IF([1]source_data!G84="","",IF(LEFT(R82,3)="E05","WD",IF(LEFT(R82,3)="S13","WD",IF(LEFT(R82,3)="W05","WD",IF(LEFT(R82,3)="W06","UA",IF(LEFT(R82,3)="S12","CA",IF(LEFT(R82,3)="E06","UA",IF(LEFT(R82,3)="E07","NMD",IF(LEFT(R82,3)="E08","MD",IF(LEFT(R82,3)="E09","LONB"))))))))))</f>
        <v>NMD</v>
      </c>
      <c r="T82" s="6" t="str">
        <f>IF([1]source_data!G84="","",IF([1]source_data!N84="","",[1]source_data!N84))</f>
        <v>Hardship Grant</v>
      </c>
      <c r="U82" s="10">
        <f>IF([1]source_data!G84="","",[1]tailored_settings!$B$8)</f>
        <v>45622</v>
      </c>
      <c r="V82" s="6" t="str">
        <f>IF([1]source_data!G84="","",[1]tailored_settings!$B$9)</f>
        <v>http://www.longleigh.org/</v>
      </c>
      <c r="W82" s="8">
        <f>IF([1]source_data!G84="","",IF([1]source_data!O84="","",[1]source_data!O84))</f>
        <v>45176</v>
      </c>
      <c r="X82" s="8">
        <f>IF([1]source_data!G84="","",IF([1]source_data!P84="","",[1]source_data!P84))</f>
        <v>45268</v>
      </c>
      <c r="Y82" s="6" t="str">
        <f>IF([1]source_data!G84="","",IF([1]source_data!Q84="","",[1]source_data!Q84))</f>
        <v/>
      </c>
      <c r="Z82" s="11" t="str">
        <f>IF([1]source_data!G84="","",IF([1]source_data!I84="","",[1]tailored_settings!$B$10))</f>
        <v>Primary grant reason</v>
      </c>
      <c r="AA82" s="11" t="str">
        <f>IF([1]source_data!G84="","",IF([1]source_data!I84="","",[1]source_data!I84))</f>
        <v>2. Customer receiving medication and/or therapy for a mental health condition or substance addiction</v>
      </c>
      <c r="AB82" s="11" t="str">
        <f>IF([1]source_data!G84="","",IF([1]source_data!J84="","",[1]tailored_settings!$B$11))</f>
        <v>Secondary grant reason</v>
      </c>
      <c r="AC82" s="11" t="str">
        <f>IF([1]source_data!G84="","",IF([1]source_data!J84="","",[1]source_data!J84))</f>
        <v>3  Customer/family moving from homelessness/supported living into independent living</v>
      </c>
      <c r="AD82" s="11" t="str">
        <f>IF([1]source_data!G84="","",IF([1]source_data!K84="","",[1]tailored_settings!$B$12))</f>
        <v>Grant purpose</v>
      </c>
      <c r="AE82" s="11" t="str">
        <f>IF([1]source_data!G84="","",IF([1]source_data!K84="","",[1]source_data!K84))</f>
        <v xml:space="preserve">Furniture </v>
      </c>
      <c r="AF82" s="11" t="str">
        <f>IF([1]source_data!G84="","",IF([1]source_data!L84="","",[1]tailored_settings!$B$13))</f>
        <v>Grant purpose</v>
      </c>
      <c r="AG82" s="11" t="str">
        <f>IF([1]source_data!G84="","",IF([1]source_data!L84="","",[1]source_data!L84))</f>
        <v>Voucher for small household items</v>
      </c>
      <c r="AH82" s="11" t="str">
        <f>IF([1]source_data!G84="","",IF([1]source_data!M84="","",[1]tailored_settings!$B$14))</f>
        <v/>
      </c>
      <c r="AI82" s="11" t="str">
        <f>IF([1]source_data!G84="","",IF([1]source_data!M84="","",[1]source_data!M84))</f>
        <v/>
      </c>
    </row>
    <row r="83" spans="1:35" x14ac:dyDescent="0.2">
      <c r="A83" s="6" t="str">
        <f>IF([1]source_data!G85="","",IF(AND([1]source_data!C85&lt;&gt;"",[1]tailored_settings!$B$15="Publish"),CONCATENATE([1]tailored_settings!$B$2&amp;[1]source_data!C85),IF(AND([1]source_data!C85&lt;&gt;"",[1]tailored_settings!$B$15="Do not publish"),CONCATENATE([1]tailored_settings!$B$2&amp;TEXT(ROW(A83)-1,"0000")&amp;"_"&amp;TEXT(F83,"yyyy-mm")),CONCATENATE([1]tailored_settings!$B$2&amp;TEXT(ROW(A83)-1,"0000")&amp;"_"&amp;TEXT(F83,"yyyy-mm")))))</f>
        <v>360G-Longleigh-E23-00093W</v>
      </c>
      <c r="B83" s="6" t="str">
        <f>IF([1]source_data!G85="","",IF([1]source_data!E85&lt;&gt;"",[1]source_data!E85,CONCATENATE("Grant to "&amp;G83)))</f>
        <v>Grant to Individual Recipient</v>
      </c>
      <c r="C83" s="6" t="str">
        <f>IF([1]source_data!G85="","",IF([1]source_data!F85="","",[1]source_data!F85))</f>
        <v>Helping to alleviate financial hardship</v>
      </c>
      <c r="D83" s="7">
        <f>IF([1]source_data!G85="","",IF([1]source_data!G85="","",[1]source_data!G85))</f>
        <v>851</v>
      </c>
      <c r="E83" s="6" t="str">
        <f>IF([1]source_data!G85="","",[1]tailored_settings!$B$3)</f>
        <v>GBP</v>
      </c>
      <c r="F83" s="8">
        <f>IF([1]source_data!G85="","",IF([1]source_data!H85="","",[1]source_data!H85))</f>
        <v>45169</v>
      </c>
      <c r="G83" s="6" t="str">
        <f>IF([1]source_data!G85="","",[1]tailored_settings!$B$5)</f>
        <v>Individual Recipient</v>
      </c>
      <c r="H83" s="6" t="str">
        <f>IF([1]source_data!G85="","",IF(AND([1]source_data!A85&lt;&gt;"",[1]tailored_settings!$B$16="Publish"),CONCATENATE([1]tailored_settings!$B$2&amp;[1]source_data!A85),IF(AND([1]source_data!A85&lt;&gt;"",[1]tailored_settings!$B$16="Do not publish"),CONCATENATE([1]tailored_settings!$B$4&amp;TEXT(ROW(A83)-1,"0000")&amp;"_"&amp;TEXT(F83,"yyyy-mm")),CONCATENATE([1]tailored_settings!$B$4&amp;TEXT(ROW(A83)-1,"0000")&amp;"_"&amp;TEXT(F83,"yyyy-mm")))))</f>
        <v>360G-Longleigh-IND-0082_2023-08</v>
      </c>
      <c r="I83" s="6" t="str">
        <f>IF([1]source_data!G85="","",[1]tailored_settings!$B$7)</f>
        <v>Longleigh Foundation</v>
      </c>
      <c r="J83" s="6" t="str">
        <f>IF([1]source_data!G85="","",[1]tailored_settings!$B$6)</f>
        <v>GB-CHC-1169016</v>
      </c>
      <c r="K83" s="6" t="str">
        <f>IF([1]source_data!G85="","",IF([1]source_data!I85="","",VLOOKUP([1]source_data!I85,[1]codelist_mapping!A:C,3,FALSE)))</f>
        <v>GTIR080</v>
      </c>
      <c r="L83" s="6" t="str">
        <f>IF([1]source_data!G85="","",IF([1]source_data!J85="","",VLOOKUP([1]source_data!J85,[1]codelist_mapping!A:C,3,FALSE)))</f>
        <v/>
      </c>
      <c r="M83" s="6" t="str">
        <f>IF([1]source_data!G85="","",IF([1]source_data!K85="","",IF([1]source_data!M85&lt;&gt;"",CONCATENATE(VLOOKUP([1]source_data!K85,[1]codelist_mapping!F:H,3,FALSE)&amp;";"&amp;VLOOKUP([1]source_data!L85,[1]codelist_mapping!F:H,3,FALSE)&amp;";"&amp;VLOOKUP([1]source_data!M85,[1]codelist_mapping!F:H,3,FALSE)),IF([1]source_data!L85&lt;&gt;"",CONCATENATE(VLOOKUP([1]source_data!K85,[1]codelist_mapping!F:H,3,FALSE)&amp;";"&amp;VLOOKUP([1]source_data!L85,[1]codelist_mapping!F:H,3,FALSE)),IF([1]source_data!K85&lt;&gt;"",CONCATENATE(VLOOKUP([1]source_data!K85,[1]codelist_mapping!F:H,3,FALSE)))))))</f>
        <v>GTIP020</v>
      </c>
      <c r="N83" s="9" t="str">
        <f>IF([1]source_data!G85="","",IF([1]source_data!D85="","",VLOOKUP([1]source_data!D85,[1]geo_data!A:I,9,FALSE)))</f>
        <v>Weston-super-Mare Milton</v>
      </c>
      <c r="O83" s="9" t="str">
        <f>IF([1]source_data!G85="","",IF([1]source_data!D85="","",VLOOKUP([1]source_data!D85,[1]geo_data!A:I,8,FALSE)))</f>
        <v>E05010302</v>
      </c>
      <c r="P83" s="9" t="str">
        <f>IF([1]source_data!G85="","",IF(LEFT(O83,3)="E05","WD",IF(LEFT(O83,3)="S13","WD",IF(LEFT(O83,3)="W05","WD",IF(LEFT(O83,3)="W06","UA",IF(LEFT(O83,3)="S12","CA",IF(LEFT(O83,3)="E06","UA",IF(LEFT(O83,3)="E07","NMD",IF(LEFT(O83,3)="E08","MD",IF(LEFT(O83,3)="E09","LONB"))))))))))</f>
        <v>WD</v>
      </c>
      <c r="Q83" s="9" t="str">
        <f>IF([1]source_data!G85="","",IF([1]source_data!D85="","",VLOOKUP([1]source_data!D85,[1]geo_data!A:I,7,FALSE)))</f>
        <v>North Somerset</v>
      </c>
      <c r="R83" s="9" t="str">
        <f>IF([1]source_data!G85="","",IF([1]source_data!D85="","",VLOOKUP([1]source_data!D85,[1]geo_data!A:I,6,FALSE)))</f>
        <v>E06000024</v>
      </c>
      <c r="S83" s="9" t="str">
        <f>IF([1]source_data!G85="","",IF(LEFT(R83,3)="E05","WD",IF(LEFT(R83,3)="S13","WD",IF(LEFT(R83,3)="W05","WD",IF(LEFT(R83,3)="W06","UA",IF(LEFT(R83,3)="S12","CA",IF(LEFT(R83,3)="E06","UA",IF(LEFT(R83,3)="E07","NMD",IF(LEFT(R83,3)="E08","MD",IF(LEFT(R83,3)="E09","LONB"))))))))))</f>
        <v>UA</v>
      </c>
      <c r="T83" s="6" t="str">
        <f>IF([1]source_data!G85="","",IF([1]source_data!N85="","",[1]source_data!N85))</f>
        <v>Hardship Grant</v>
      </c>
      <c r="U83" s="10">
        <f>IF([1]source_data!G85="","",[1]tailored_settings!$B$8)</f>
        <v>45622</v>
      </c>
      <c r="V83" s="6" t="str">
        <f>IF([1]source_data!G85="","",[1]tailored_settings!$B$9)</f>
        <v>http://www.longleigh.org/</v>
      </c>
      <c r="W83" s="8">
        <f>IF([1]source_data!G85="","",IF([1]source_data!O85="","",[1]source_data!O85))</f>
        <v>45169</v>
      </c>
      <c r="X83" s="8">
        <f>IF([1]source_data!G85="","",IF([1]source_data!P85="","",[1]source_data!P85))</f>
        <v>45269</v>
      </c>
      <c r="Y83" s="6" t="str">
        <f>IF([1]source_data!G85="","",IF([1]source_data!Q85="","",[1]source_data!Q85))</f>
        <v/>
      </c>
      <c r="Z83" s="11" t="str">
        <f>IF([1]source_data!G85="","",IF([1]source_data!I85="","",[1]tailored_settings!$B$10))</f>
        <v>Primary grant reason</v>
      </c>
      <c r="AA83" s="11" t="str">
        <f>IF([1]source_data!G85="","",IF([1]source_data!I85="","",[1]source_data!I85))</f>
        <v>3  Customer/family moving from homelessness/supported living into independent living</v>
      </c>
      <c r="AB83" s="11" t="str">
        <f>IF([1]source_data!G85="","",IF([1]source_data!J85="","",[1]tailored_settings!$B$11))</f>
        <v/>
      </c>
      <c r="AC83" s="11" t="str">
        <f>IF([1]source_data!G85="","",IF([1]source_data!J85="","",[1]source_data!J85))</f>
        <v/>
      </c>
      <c r="AD83" s="11" t="str">
        <f>IF([1]source_data!G85="","",IF([1]source_data!K85="","",[1]tailored_settings!$B$12))</f>
        <v>Grant purpose</v>
      </c>
      <c r="AE83" s="11" t="str">
        <f>IF([1]source_data!G85="","",IF([1]source_data!K85="","",[1]source_data!K85))</f>
        <v>Appliances</v>
      </c>
      <c r="AF83" s="11" t="str">
        <f>IF([1]source_data!G85="","",IF([1]source_data!L85="","",[1]tailored_settings!$B$13))</f>
        <v/>
      </c>
      <c r="AG83" s="11" t="str">
        <f>IF([1]source_data!G85="","",IF([1]source_data!L85="","",[1]source_data!L85))</f>
        <v/>
      </c>
      <c r="AH83" s="11" t="str">
        <f>IF([1]source_data!G85="","",IF([1]source_data!M85="","",[1]tailored_settings!$B$14))</f>
        <v/>
      </c>
      <c r="AI83" s="11" t="str">
        <f>IF([1]source_data!G85="","",IF([1]source_data!M85="","",[1]source_data!M85))</f>
        <v/>
      </c>
    </row>
    <row r="84" spans="1:35" x14ac:dyDescent="0.2">
      <c r="A84" s="6" t="str">
        <f>IF([1]source_data!G86="","",IF(AND([1]source_data!C86&lt;&gt;"",[1]tailored_settings!$B$15="Publish"),CONCATENATE([1]tailored_settings!$B$2&amp;[1]source_data!C86),IF(AND([1]source_data!C86&lt;&gt;"",[1]tailored_settings!$B$15="Do not publish"),CONCATENATE([1]tailored_settings!$B$2&amp;TEXT(ROW(A84)-1,"0000")&amp;"_"&amp;TEXT(F84,"yyyy-mm")),CONCATENATE([1]tailored_settings!$B$2&amp;TEXT(ROW(A84)-1,"0000")&amp;"_"&amp;TEXT(F84,"yyyy-mm")))))</f>
        <v>360G-Longleigh-E23-00094W</v>
      </c>
      <c r="B84" s="6" t="str">
        <f>IF([1]source_data!G86="","",IF([1]source_data!E86&lt;&gt;"",[1]source_data!E86,CONCATENATE("Grant to "&amp;G84)))</f>
        <v>Grant to Individual Recipient</v>
      </c>
      <c r="C84" s="6" t="str">
        <f>IF([1]source_data!G86="","",IF([1]source_data!F86="","",[1]source_data!F86))</f>
        <v>Helping to alleviate financial hardship</v>
      </c>
      <c r="D84" s="7">
        <f>IF([1]source_data!G86="","",IF([1]source_data!G86="","",[1]source_data!G86))</f>
        <v>971</v>
      </c>
      <c r="E84" s="6" t="str">
        <f>IF([1]source_data!G86="","",[1]tailored_settings!$B$3)</f>
        <v>GBP</v>
      </c>
      <c r="F84" s="8">
        <f>IF([1]source_data!G86="","",IF([1]source_data!H86="","",[1]source_data!H86))</f>
        <v>45176</v>
      </c>
      <c r="G84" s="6" t="str">
        <f>IF([1]source_data!G86="","",[1]tailored_settings!$B$5)</f>
        <v>Individual Recipient</v>
      </c>
      <c r="H84" s="6" t="str">
        <f>IF([1]source_data!G86="","",IF(AND([1]source_data!A86&lt;&gt;"",[1]tailored_settings!$B$16="Publish"),CONCATENATE([1]tailored_settings!$B$2&amp;[1]source_data!A86),IF(AND([1]source_data!A86&lt;&gt;"",[1]tailored_settings!$B$16="Do not publish"),CONCATENATE([1]tailored_settings!$B$4&amp;TEXT(ROW(A84)-1,"0000")&amp;"_"&amp;TEXT(F84,"yyyy-mm")),CONCATENATE([1]tailored_settings!$B$4&amp;TEXT(ROW(A84)-1,"0000")&amp;"_"&amp;TEXT(F84,"yyyy-mm")))))</f>
        <v>360G-Longleigh-IND-0083_2023-09</v>
      </c>
      <c r="I84" s="6" t="str">
        <f>IF([1]source_data!G86="","",[1]tailored_settings!$B$7)</f>
        <v>Longleigh Foundation</v>
      </c>
      <c r="J84" s="6" t="str">
        <f>IF([1]source_data!G86="","",[1]tailored_settings!$B$6)</f>
        <v>GB-CHC-1169016</v>
      </c>
      <c r="K84" s="6" t="str">
        <f>IF([1]source_data!G86="","",IF([1]source_data!I86="","",VLOOKUP([1]source_data!I86,[1]codelist_mapping!A:C,3,FALSE)))</f>
        <v>GTIR080</v>
      </c>
      <c r="L84" s="6" t="str">
        <f>IF([1]source_data!G86="","",IF([1]source_data!J86="","",VLOOKUP([1]source_data!J86,[1]codelist_mapping!A:C,3,FALSE)))</f>
        <v/>
      </c>
      <c r="M84" s="6" t="str">
        <f>IF([1]source_data!G86="","",IF([1]source_data!K86="","",IF([1]source_data!M86&lt;&gt;"",CONCATENATE(VLOOKUP([1]source_data!K86,[1]codelist_mapping!F:H,3,FALSE)&amp;";"&amp;VLOOKUP([1]source_data!L86,[1]codelist_mapping!F:H,3,FALSE)&amp;";"&amp;VLOOKUP([1]source_data!M86,[1]codelist_mapping!F:H,3,FALSE)),IF([1]source_data!L86&lt;&gt;"",CONCATENATE(VLOOKUP([1]source_data!K86,[1]codelist_mapping!F:H,3,FALSE)&amp;";"&amp;VLOOKUP([1]source_data!L86,[1]codelist_mapping!F:H,3,FALSE)),IF([1]source_data!K86&lt;&gt;"",CONCATENATE(VLOOKUP([1]source_data!K86,[1]codelist_mapping!F:H,3,FALSE)))))))</f>
        <v>GTIP020</v>
      </c>
      <c r="N84" s="9" t="str">
        <f>IF([1]source_data!G86="","",IF([1]source_data!D86="","",VLOOKUP([1]source_data!D86,[1]geo_data!A:I,9,FALSE)))</f>
        <v>Wincanton &amp; Bruton</v>
      </c>
      <c r="O84" s="9" t="str">
        <f>IF([1]source_data!G86="","",IF([1]source_data!D86="","",VLOOKUP([1]source_data!D86,[1]geo_data!A:I,8,FALSE)))</f>
        <v>E05014389</v>
      </c>
      <c r="P84" s="9" t="str">
        <f>IF([1]source_data!G86="","",IF(LEFT(O84,3)="E05","WD",IF(LEFT(O84,3)="S13","WD",IF(LEFT(O84,3)="W05","WD",IF(LEFT(O84,3)="W06","UA",IF(LEFT(O84,3)="S12","CA",IF(LEFT(O84,3)="E06","UA",IF(LEFT(O84,3)="E07","NMD",IF(LEFT(O84,3)="E08","MD",IF(LEFT(O84,3)="E09","LONB"))))))))))</f>
        <v>WD</v>
      </c>
      <c r="Q84" s="9" t="str">
        <f>IF([1]source_data!G86="","",IF([1]source_data!D86="","",VLOOKUP([1]source_data!D86,[1]geo_data!A:I,7,FALSE)))</f>
        <v>Somerset</v>
      </c>
      <c r="R84" s="9" t="str">
        <f>IF([1]source_data!G86="","",IF([1]source_data!D86="","",VLOOKUP([1]source_data!D86,[1]geo_data!A:I,6,FALSE)))</f>
        <v>E06000066</v>
      </c>
      <c r="S84" s="9" t="str">
        <f>IF([1]source_data!G86="","",IF(LEFT(R84,3)="E05","WD",IF(LEFT(R84,3)="S13","WD",IF(LEFT(R84,3)="W05","WD",IF(LEFT(R84,3)="W06","UA",IF(LEFT(R84,3)="S12","CA",IF(LEFT(R84,3)="E06","UA",IF(LEFT(R84,3)="E07","NMD",IF(LEFT(R84,3)="E08","MD",IF(LEFT(R84,3)="E09","LONB"))))))))))</f>
        <v>UA</v>
      </c>
      <c r="T84" s="6" t="str">
        <f>IF([1]source_data!G86="","",IF([1]source_data!N86="","",[1]source_data!N86))</f>
        <v>Hardship Grant</v>
      </c>
      <c r="U84" s="10">
        <f>IF([1]source_data!G86="","",[1]tailored_settings!$B$8)</f>
        <v>45622</v>
      </c>
      <c r="V84" s="6" t="str">
        <f>IF([1]source_data!G86="","",[1]tailored_settings!$B$9)</f>
        <v>http://www.longleigh.org/</v>
      </c>
      <c r="W84" s="8">
        <f>IF([1]source_data!G86="","",IF([1]source_data!O86="","",[1]source_data!O86))</f>
        <v>45176</v>
      </c>
      <c r="X84" s="8">
        <f>IF([1]source_data!G86="","",IF([1]source_data!P86="","",[1]source_data!P86))</f>
        <v>45268</v>
      </c>
      <c r="Y84" s="6" t="str">
        <f>IF([1]source_data!G86="","",IF([1]source_data!Q86="","",[1]source_data!Q86))</f>
        <v/>
      </c>
      <c r="Z84" s="11" t="str">
        <f>IF([1]source_data!G86="","",IF([1]source_data!I86="","",[1]tailored_settings!$B$10))</f>
        <v>Primary grant reason</v>
      </c>
      <c r="AA84" s="11" t="str">
        <f>IF([1]source_data!G86="","",IF([1]source_data!I86="","",[1]source_data!I86))</f>
        <v>3  Customer/family moving from homelessness/supported living into independent living</v>
      </c>
      <c r="AB84" s="11" t="str">
        <f>IF([1]source_data!G86="","",IF([1]source_data!J86="","",[1]tailored_settings!$B$11))</f>
        <v/>
      </c>
      <c r="AC84" s="11" t="str">
        <f>IF([1]source_data!G86="","",IF([1]source_data!J86="","",[1]source_data!J86))</f>
        <v/>
      </c>
      <c r="AD84" s="11" t="str">
        <f>IF([1]source_data!G86="","",IF([1]source_data!K86="","",[1]tailored_settings!$B$12))</f>
        <v>Grant purpose</v>
      </c>
      <c r="AE84" s="11" t="str">
        <f>IF([1]source_data!G86="","",IF([1]source_data!K86="","",[1]source_data!K86))</f>
        <v>Appliances</v>
      </c>
      <c r="AF84" s="11" t="str">
        <f>IF([1]source_data!G86="","",IF([1]source_data!L86="","",[1]tailored_settings!$B$13))</f>
        <v/>
      </c>
      <c r="AG84" s="11" t="str">
        <f>IF([1]source_data!G86="","",IF([1]source_data!L86="","",[1]source_data!L86))</f>
        <v/>
      </c>
      <c r="AH84" s="11" t="str">
        <f>IF([1]source_data!G86="","",IF([1]source_data!M86="","",[1]tailored_settings!$B$14))</f>
        <v/>
      </c>
      <c r="AI84" s="11" t="str">
        <f>IF([1]source_data!G86="","",IF([1]source_data!M86="","",[1]source_data!M86))</f>
        <v/>
      </c>
    </row>
    <row r="85" spans="1:35" x14ac:dyDescent="0.2">
      <c r="A85" s="6" t="str">
        <f>IF([1]source_data!G87="","",IF(AND([1]source_data!C87&lt;&gt;"",[1]tailored_settings!$B$15="Publish"),CONCATENATE([1]tailored_settings!$B$2&amp;[1]source_data!C87),IF(AND([1]source_data!C87&lt;&gt;"",[1]tailored_settings!$B$15="Do not publish"),CONCATENATE([1]tailored_settings!$B$2&amp;TEXT(ROW(A85)-1,"0000")&amp;"_"&amp;TEXT(F85,"yyyy-mm")),CONCATENATE([1]tailored_settings!$B$2&amp;TEXT(ROW(A85)-1,"0000")&amp;"_"&amp;TEXT(F85,"yyyy-mm")))))</f>
        <v>360G-Longleigh-E23-00097W</v>
      </c>
      <c r="B85" s="6" t="str">
        <f>IF([1]source_data!G87="","",IF([1]source_data!E87&lt;&gt;"",[1]source_data!E87,CONCATENATE("Grant to "&amp;G85)))</f>
        <v>Grant to Individual Recipient</v>
      </c>
      <c r="C85" s="6" t="str">
        <f>IF([1]source_data!G87="","",IF([1]source_data!F87="","",[1]source_data!F87))</f>
        <v>Helping to alleviate financial hardship</v>
      </c>
      <c r="D85" s="7">
        <f>IF([1]source_data!G87="","",IF([1]source_data!G87="","",[1]source_data!G87))</f>
        <v>533.07000000000005</v>
      </c>
      <c r="E85" s="6" t="str">
        <f>IF([1]source_data!G87="","",[1]tailored_settings!$B$3)</f>
        <v>GBP</v>
      </c>
      <c r="F85" s="8">
        <f>IF([1]source_data!G87="","",IF([1]source_data!H87="","",[1]source_data!H87))</f>
        <v>45176</v>
      </c>
      <c r="G85" s="6" t="str">
        <f>IF([1]source_data!G87="","",[1]tailored_settings!$B$5)</f>
        <v>Individual Recipient</v>
      </c>
      <c r="H85" s="6" t="str">
        <f>IF([1]source_data!G87="","",IF(AND([1]source_data!A87&lt;&gt;"",[1]tailored_settings!$B$16="Publish"),CONCATENATE([1]tailored_settings!$B$2&amp;[1]source_data!A87),IF(AND([1]source_data!A87&lt;&gt;"",[1]tailored_settings!$B$16="Do not publish"),CONCATENATE([1]tailored_settings!$B$4&amp;TEXT(ROW(A85)-1,"0000")&amp;"_"&amp;TEXT(F85,"yyyy-mm")),CONCATENATE([1]tailored_settings!$B$4&amp;TEXT(ROW(A85)-1,"0000")&amp;"_"&amp;TEXT(F85,"yyyy-mm")))))</f>
        <v>360G-Longleigh-IND-0084_2023-09</v>
      </c>
      <c r="I85" s="6" t="str">
        <f>IF([1]source_data!G87="","",[1]tailored_settings!$B$7)</f>
        <v>Longleigh Foundation</v>
      </c>
      <c r="J85" s="6" t="str">
        <f>IF([1]source_data!G87="","",[1]tailored_settings!$B$6)</f>
        <v>GB-CHC-1169016</v>
      </c>
      <c r="K85" s="6" t="str">
        <f>IF([1]source_data!G87="","",IF([1]source_data!I87="","",VLOOKUP([1]source_data!I87,[1]codelist_mapping!A:C,3,FALSE)))</f>
        <v>GTIR040</v>
      </c>
      <c r="L85" s="6" t="str">
        <f>IF([1]source_data!G87="","",IF([1]source_data!J87="","",VLOOKUP([1]source_data!J87,[1]codelist_mapping!A:C,3,FALSE)))</f>
        <v/>
      </c>
      <c r="M85" s="6" t="str">
        <f>IF([1]source_data!G87="","",IF([1]source_data!K87="","",IF([1]source_data!M87&lt;&gt;"",CONCATENATE(VLOOKUP([1]source_data!K87,[1]codelist_mapping!F:H,3,FALSE)&amp;";"&amp;VLOOKUP([1]source_data!L87,[1]codelist_mapping!F:H,3,FALSE)&amp;";"&amp;VLOOKUP([1]source_data!M87,[1]codelist_mapping!F:H,3,FALSE)),IF([1]source_data!L87&lt;&gt;"",CONCATENATE(VLOOKUP([1]source_data!K87,[1]codelist_mapping!F:H,3,FALSE)&amp;";"&amp;VLOOKUP([1]source_data!L87,[1]codelist_mapping!F:H,3,FALSE)),IF([1]source_data!K87&lt;&gt;"",CONCATENATE(VLOOKUP([1]source_data!K87,[1]codelist_mapping!F:H,3,FALSE)))))))</f>
        <v>GTIP020</v>
      </c>
      <c r="N85" s="9" t="str">
        <f>IF([1]source_data!G87="","",IF([1]source_data!D87="","",VLOOKUP([1]source_data!D87,[1]geo_data!A:I,9,FALSE)))</f>
        <v>Woolston</v>
      </c>
      <c r="O85" s="9" t="str">
        <f>IF([1]source_data!G87="","",IF([1]source_data!D87="","",VLOOKUP([1]source_data!D87,[1]geo_data!A:I,8,FALSE)))</f>
        <v>E05015506</v>
      </c>
      <c r="P85" s="9" t="str">
        <f>IF([1]source_data!G87="","",IF(LEFT(O85,3)="E05","WD",IF(LEFT(O85,3)="S13","WD",IF(LEFT(O85,3)="W05","WD",IF(LEFT(O85,3)="W06","UA",IF(LEFT(O85,3)="S12","CA",IF(LEFT(O85,3)="E06","UA",IF(LEFT(O85,3)="E07","NMD",IF(LEFT(O85,3)="E08","MD",IF(LEFT(O85,3)="E09","LONB"))))))))))</f>
        <v>WD</v>
      </c>
      <c r="Q85" s="9" t="str">
        <f>IF([1]source_data!G87="","",IF([1]source_data!D87="","",VLOOKUP([1]source_data!D87,[1]geo_data!A:I,7,FALSE)))</f>
        <v>Southampton</v>
      </c>
      <c r="R85" s="9" t="str">
        <f>IF([1]source_data!G87="","",IF([1]source_data!D87="","",VLOOKUP([1]source_data!D87,[1]geo_data!A:I,6,FALSE)))</f>
        <v>E06000045</v>
      </c>
      <c r="S85" s="9" t="str">
        <f>IF([1]source_data!G87="","",IF(LEFT(R85,3)="E05","WD",IF(LEFT(R85,3)="S13","WD",IF(LEFT(R85,3)="W05","WD",IF(LEFT(R85,3)="W06","UA",IF(LEFT(R85,3)="S12","CA",IF(LEFT(R85,3)="E06","UA",IF(LEFT(R85,3)="E07","NMD",IF(LEFT(R85,3)="E08","MD",IF(LEFT(R85,3)="E09","LONB"))))))))))</f>
        <v>UA</v>
      </c>
      <c r="T85" s="6" t="str">
        <f>IF([1]source_data!G87="","",IF([1]source_data!N87="","",[1]source_data!N87))</f>
        <v>Hardship Grant</v>
      </c>
      <c r="U85" s="10">
        <f>IF([1]source_data!G87="","",[1]tailored_settings!$B$8)</f>
        <v>45622</v>
      </c>
      <c r="V85" s="6" t="str">
        <f>IF([1]source_data!G87="","",[1]tailored_settings!$B$9)</f>
        <v>http://www.longleigh.org/</v>
      </c>
      <c r="W85" s="8">
        <f>IF([1]source_data!G87="","",IF([1]source_data!O87="","",[1]source_data!O87))</f>
        <v>45176</v>
      </c>
      <c r="X85" s="8">
        <f>IF([1]source_data!G87="","",IF([1]source_data!P87="","",[1]source_data!P87))</f>
        <v>45269</v>
      </c>
      <c r="Y85" s="6" t="str">
        <f>IF([1]source_data!G87="","",IF([1]source_data!Q87="","",[1]source_data!Q87))</f>
        <v/>
      </c>
      <c r="Z85" s="11" t="str">
        <f>IF([1]source_data!G87="","",IF([1]source_data!I87="","",[1]tailored_settings!$B$10))</f>
        <v>Primary grant reason</v>
      </c>
      <c r="AA85" s="11" t="str">
        <f>IF([1]source_data!G87="","",IF([1]source_data!I87="","",[1]source_data!I87))</f>
        <v>2. Customer receiving medication and/or therapy for a mental health condition or substance addiction</v>
      </c>
      <c r="AB85" s="11" t="str">
        <f>IF([1]source_data!G87="","",IF([1]source_data!J87="","",[1]tailored_settings!$B$11))</f>
        <v/>
      </c>
      <c r="AC85" s="11" t="str">
        <f>IF([1]source_data!G87="","",IF([1]source_data!J87="","",[1]source_data!J87))</f>
        <v/>
      </c>
      <c r="AD85" s="11" t="str">
        <f>IF([1]source_data!G87="","",IF([1]source_data!K87="","",[1]tailored_settings!$B$12))</f>
        <v>Grant purpose</v>
      </c>
      <c r="AE85" s="11" t="str">
        <f>IF([1]source_data!G87="","",IF([1]source_data!K87="","",[1]source_data!K87))</f>
        <v xml:space="preserve">Furniture </v>
      </c>
      <c r="AF85" s="11" t="str">
        <f>IF([1]source_data!G87="","",IF([1]source_data!L87="","",[1]tailored_settings!$B$13))</f>
        <v/>
      </c>
      <c r="AG85" s="11" t="str">
        <f>IF([1]source_data!G87="","",IF([1]source_data!L87="","",[1]source_data!L87))</f>
        <v/>
      </c>
      <c r="AH85" s="11" t="str">
        <f>IF([1]source_data!G87="","",IF([1]source_data!M87="","",[1]tailored_settings!$B$14))</f>
        <v/>
      </c>
      <c r="AI85" s="11" t="str">
        <f>IF([1]source_data!G87="","",IF([1]source_data!M87="","",[1]source_data!M87))</f>
        <v/>
      </c>
    </row>
    <row r="86" spans="1:35" x14ac:dyDescent="0.2">
      <c r="A86" s="6" t="str">
        <f>IF([1]source_data!G88="","",IF(AND([1]source_data!C88&lt;&gt;"",[1]tailored_settings!$B$15="Publish"),CONCATENATE([1]tailored_settings!$B$2&amp;[1]source_data!C88),IF(AND([1]source_data!C88&lt;&gt;"",[1]tailored_settings!$B$15="Do not publish"),CONCATENATE([1]tailored_settings!$B$2&amp;TEXT(ROW(A86)-1,"0000")&amp;"_"&amp;TEXT(F86,"yyyy-mm")),CONCATENATE([1]tailored_settings!$B$2&amp;TEXT(ROW(A86)-1,"0000")&amp;"_"&amp;TEXT(F86,"yyyy-mm")))))</f>
        <v>360G-Longleigh-E23-00098W</v>
      </c>
      <c r="B86" s="6" t="str">
        <f>IF([1]source_data!G88="","",IF([1]source_data!E88&lt;&gt;"",[1]source_data!E88,CONCATENATE("Grant to "&amp;G86)))</f>
        <v>Grant to Individual Recipient</v>
      </c>
      <c r="C86" s="6" t="str">
        <f>IF([1]source_data!G88="","",IF([1]source_data!F88="","",[1]source_data!F88))</f>
        <v>Helping to alleviate financial hardship</v>
      </c>
      <c r="D86" s="7">
        <f>IF([1]source_data!G88="","",IF([1]source_data!G88="","",[1]source_data!G88))</f>
        <v>750.43</v>
      </c>
      <c r="E86" s="6" t="str">
        <f>IF([1]source_data!G88="","",[1]tailored_settings!$B$3)</f>
        <v>GBP</v>
      </c>
      <c r="F86" s="8">
        <f>IF([1]source_data!G88="","",IF([1]source_data!H88="","",[1]source_data!H88))</f>
        <v>45176</v>
      </c>
      <c r="G86" s="6" t="str">
        <f>IF([1]source_data!G88="","",[1]tailored_settings!$B$5)</f>
        <v>Individual Recipient</v>
      </c>
      <c r="H86" s="6" t="str">
        <f>IF([1]source_data!G88="","",IF(AND([1]source_data!A88&lt;&gt;"",[1]tailored_settings!$B$16="Publish"),CONCATENATE([1]tailored_settings!$B$2&amp;[1]source_data!A88),IF(AND([1]source_data!A88&lt;&gt;"",[1]tailored_settings!$B$16="Do not publish"),CONCATENATE([1]tailored_settings!$B$4&amp;TEXT(ROW(A86)-1,"0000")&amp;"_"&amp;TEXT(F86,"yyyy-mm")),CONCATENATE([1]tailored_settings!$B$4&amp;TEXT(ROW(A86)-1,"0000")&amp;"_"&amp;TEXT(F86,"yyyy-mm")))))</f>
        <v>360G-Longleigh-IND-0085_2023-09</v>
      </c>
      <c r="I86" s="6" t="str">
        <f>IF([1]source_data!G88="","",[1]tailored_settings!$B$7)</f>
        <v>Longleigh Foundation</v>
      </c>
      <c r="J86" s="6" t="str">
        <f>IF([1]source_data!G88="","",[1]tailored_settings!$B$6)</f>
        <v>GB-CHC-1169016</v>
      </c>
      <c r="K86" s="6" t="str">
        <f>IF([1]source_data!G88="","",IF([1]source_data!I88="","",VLOOKUP([1]source_data!I88,[1]codelist_mapping!A:C,3,FALSE)))</f>
        <v>GTIR080</v>
      </c>
      <c r="L86" s="6" t="str">
        <f>IF([1]source_data!G88="","",IF([1]source_data!J88="","",VLOOKUP([1]source_data!J88,[1]codelist_mapping!A:C,3,FALSE)))</f>
        <v/>
      </c>
      <c r="M86" s="6" t="str">
        <f>IF([1]source_data!G88="","",IF([1]source_data!K88="","",IF([1]source_data!M88&lt;&gt;"",CONCATENATE(VLOOKUP([1]source_data!K88,[1]codelist_mapping!F:H,3,FALSE)&amp;";"&amp;VLOOKUP([1]source_data!L88,[1]codelist_mapping!F:H,3,FALSE)&amp;";"&amp;VLOOKUP([1]source_data!M88,[1]codelist_mapping!F:H,3,FALSE)),IF([1]source_data!L88&lt;&gt;"",CONCATENATE(VLOOKUP([1]source_data!K88,[1]codelist_mapping!F:H,3,FALSE)&amp;";"&amp;VLOOKUP([1]source_data!L88,[1]codelist_mapping!F:H,3,FALSE)),IF([1]source_data!K88&lt;&gt;"",CONCATENATE(VLOOKUP([1]source_data!K88,[1]codelist_mapping!F:H,3,FALSE)))))))</f>
        <v>GTIP020;GTIP060</v>
      </c>
      <c r="N86" s="9" t="str">
        <f>IF([1]source_data!G88="","",IF([1]source_data!D88="","",VLOOKUP([1]source_data!D88,[1]geo_data!A:I,9,FALSE)))</f>
        <v>Woughton &amp; Fishermead</v>
      </c>
      <c r="O86" s="9" t="str">
        <f>IF([1]source_data!G88="","",IF([1]source_data!D88="","",VLOOKUP([1]source_data!D88,[1]geo_data!A:I,8,FALSE)))</f>
        <v>E05009424</v>
      </c>
      <c r="P86" s="9" t="str">
        <f>IF([1]source_data!G88="","",IF(LEFT(O86,3)="E05","WD",IF(LEFT(O86,3)="S13","WD",IF(LEFT(O86,3)="W05","WD",IF(LEFT(O86,3)="W06","UA",IF(LEFT(O86,3)="S12","CA",IF(LEFT(O86,3)="E06","UA",IF(LEFT(O86,3)="E07","NMD",IF(LEFT(O86,3)="E08","MD",IF(LEFT(O86,3)="E09","LONB"))))))))))</f>
        <v>WD</v>
      </c>
      <c r="Q86" s="9" t="str">
        <f>IF([1]source_data!G88="","",IF([1]source_data!D88="","",VLOOKUP([1]source_data!D88,[1]geo_data!A:I,7,FALSE)))</f>
        <v>Milton Keynes</v>
      </c>
      <c r="R86" s="9" t="str">
        <f>IF([1]source_data!G88="","",IF([1]source_data!D88="","",VLOOKUP([1]source_data!D88,[1]geo_data!A:I,6,FALSE)))</f>
        <v>E06000042</v>
      </c>
      <c r="S86" s="9" t="str">
        <f>IF([1]source_data!G88="","",IF(LEFT(R86,3)="E05","WD",IF(LEFT(R86,3)="S13","WD",IF(LEFT(R86,3)="W05","WD",IF(LEFT(R86,3)="W06","UA",IF(LEFT(R86,3)="S12","CA",IF(LEFT(R86,3)="E06","UA",IF(LEFT(R86,3)="E07","NMD",IF(LEFT(R86,3)="E08","MD",IF(LEFT(R86,3)="E09","LONB"))))))))))</f>
        <v>UA</v>
      </c>
      <c r="T86" s="6" t="str">
        <f>IF([1]source_data!G88="","",IF([1]source_data!N88="","",[1]source_data!N88))</f>
        <v>Hardship Grant</v>
      </c>
      <c r="U86" s="10">
        <f>IF([1]source_data!G88="","",[1]tailored_settings!$B$8)</f>
        <v>45622</v>
      </c>
      <c r="V86" s="6" t="str">
        <f>IF([1]source_data!G88="","",[1]tailored_settings!$B$9)</f>
        <v>http://www.longleigh.org/</v>
      </c>
      <c r="W86" s="8">
        <f>IF([1]source_data!G88="","",IF([1]source_data!O88="","",[1]source_data!O88))</f>
        <v>45176</v>
      </c>
      <c r="X86" s="8">
        <f>IF([1]source_data!G88="","",IF([1]source_data!P88="","",[1]source_data!P88))</f>
        <v>45269</v>
      </c>
      <c r="Y86" s="6" t="str">
        <f>IF([1]source_data!G88="","",IF([1]source_data!Q88="","",[1]source_data!Q88))</f>
        <v/>
      </c>
      <c r="Z86" s="11" t="str">
        <f>IF([1]source_data!G88="","",IF([1]source_data!I88="","",[1]tailored_settings!$B$10))</f>
        <v>Primary grant reason</v>
      </c>
      <c r="AA86" s="11" t="str">
        <f>IF([1]source_data!G88="","",IF([1]source_data!I88="","",[1]source_data!I88))</f>
        <v>3  Customer/family moving from homelessness/supported living into independent living</v>
      </c>
      <c r="AB86" s="11" t="str">
        <f>IF([1]source_data!G88="","",IF([1]source_data!J88="","",[1]tailored_settings!$B$11))</f>
        <v/>
      </c>
      <c r="AC86" s="11" t="str">
        <f>IF([1]source_data!G88="","",IF([1]source_data!J88="","",[1]source_data!J88))</f>
        <v/>
      </c>
      <c r="AD86" s="11" t="str">
        <f>IF([1]source_data!G88="","",IF([1]source_data!K88="","",[1]tailored_settings!$B$12))</f>
        <v>Grant purpose</v>
      </c>
      <c r="AE86" s="11" t="str">
        <f>IF([1]source_data!G88="","",IF([1]source_data!K88="","",[1]source_data!K88))</f>
        <v>Appliances</v>
      </c>
      <c r="AF86" s="11" t="str">
        <f>IF([1]source_data!G88="","",IF([1]source_data!L88="","",[1]tailored_settings!$B$13))</f>
        <v>Grant purpose</v>
      </c>
      <c r="AG86" s="11" t="str">
        <f>IF([1]source_data!G88="","",IF([1]source_data!L88="","",[1]source_data!L88))</f>
        <v>Voucher for small household items</v>
      </c>
      <c r="AH86" s="11" t="str">
        <f>IF([1]source_data!G88="","",IF([1]source_data!M88="","",[1]tailored_settings!$B$14))</f>
        <v/>
      </c>
      <c r="AI86" s="11" t="str">
        <f>IF([1]source_data!G88="","",IF([1]source_data!M88="","",[1]source_data!M88))</f>
        <v/>
      </c>
    </row>
    <row r="87" spans="1:35" x14ac:dyDescent="0.2">
      <c r="A87" s="6" t="str">
        <f>IF([1]source_data!G89="","",IF(AND([1]source_data!C89&lt;&gt;"",[1]tailored_settings!$B$15="Publish"),CONCATENATE([1]tailored_settings!$B$2&amp;[1]source_data!C89),IF(AND([1]source_data!C89&lt;&gt;"",[1]tailored_settings!$B$15="Do not publish"),CONCATENATE([1]tailored_settings!$B$2&amp;TEXT(ROW(A87)-1,"0000")&amp;"_"&amp;TEXT(F87,"yyyy-mm")),CONCATENATE([1]tailored_settings!$B$2&amp;TEXT(ROW(A87)-1,"0000")&amp;"_"&amp;TEXT(F87,"yyyy-mm")))))</f>
        <v>360G-Longleigh-E23-00099W</v>
      </c>
      <c r="B87" s="6" t="str">
        <f>IF([1]source_data!G89="","",IF([1]source_data!E89&lt;&gt;"",[1]source_data!E89,CONCATENATE("Grant to "&amp;G87)))</f>
        <v>Grant to Individual Recipient</v>
      </c>
      <c r="C87" s="6" t="str">
        <f>IF([1]source_data!G89="","",IF([1]source_data!F89="","",[1]source_data!F89))</f>
        <v>Helping to alleviate financial hardship</v>
      </c>
      <c r="D87" s="7">
        <f>IF([1]source_data!G89="","",IF([1]source_data!G89="","",[1]source_data!G89))</f>
        <v>797.5</v>
      </c>
      <c r="E87" s="6" t="str">
        <f>IF([1]source_data!G89="","",[1]tailored_settings!$B$3)</f>
        <v>GBP</v>
      </c>
      <c r="F87" s="8">
        <f>IF([1]source_data!G89="","",IF([1]source_data!H89="","",[1]source_data!H89))</f>
        <v>45184</v>
      </c>
      <c r="G87" s="6" t="str">
        <f>IF([1]source_data!G89="","",[1]tailored_settings!$B$5)</f>
        <v>Individual Recipient</v>
      </c>
      <c r="H87" s="6" t="str">
        <f>IF([1]source_data!G89="","",IF(AND([1]source_data!A89&lt;&gt;"",[1]tailored_settings!$B$16="Publish"),CONCATENATE([1]tailored_settings!$B$2&amp;[1]source_data!A89),IF(AND([1]source_data!A89&lt;&gt;"",[1]tailored_settings!$B$16="Do not publish"),CONCATENATE([1]tailored_settings!$B$4&amp;TEXT(ROW(A87)-1,"0000")&amp;"_"&amp;TEXT(F87,"yyyy-mm")),CONCATENATE([1]tailored_settings!$B$4&amp;TEXT(ROW(A87)-1,"0000")&amp;"_"&amp;TEXT(F87,"yyyy-mm")))))</f>
        <v>360G-Longleigh-IND-0086_2023-09</v>
      </c>
      <c r="I87" s="6" t="str">
        <f>IF([1]source_data!G89="","",[1]tailored_settings!$B$7)</f>
        <v>Longleigh Foundation</v>
      </c>
      <c r="J87" s="6" t="str">
        <f>IF([1]source_data!G89="","",[1]tailored_settings!$B$6)</f>
        <v>GB-CHC-1169016</v>
      </c>
      <c r="K87" s="6" t="str">
        <f>IF([1]source_data!G89="","",IF([1]source_data!I89="","",VLOOKUP([1]source_data!I89,[1]codelist_mapping!A:C,3,FALSE)))</f>
        <v>GTIR060</v>
      </c>
      <c r="L87" s="6" t="str">
        <f>IF([1]source_data!G89="","",IF([1]source_data!J89="","",VLOOKUP([1]source_data!J89,[1]codelist_mapping!A:C,3,FALSE)))</f>
        <v/>
      </c>
      <c r="M87" s="6" t="str">
        <f>IF([1]source_data!G89="","",IF([1]source_data!K89="","",IF([1]source_data!M89&lt;&gt;"",CONCATENATE(VLOOKUP([1]source_data!K89,[1]codelist_mapping!F:H,3,FALSE)&amp;";"&amp;VLOOKUP([1]source_data!L89,[1]codelist_mapping!F:H,3,FALSE)&amp;";"&amp;VLOOKUP([1]source_data!M89,[1]codelist_mapping!F:H,3,FALSE)),IF([1]source_data!L89&lt;&gt;"",CONCATENATE(VLOOKUP([1]source_data!K89,[1]codelist_mapping!F:H,3,FALSE)&amp;";"&amp;VLOOKUP([1]source_data!L89,[1]codelist_mapping!F:H,3,FALSE)),IF([1]source_data!K89&lt;&gt;"",CONCATENATE(VLOOKUP([1]source_data!K89,[1]codelist_mapping!F:H,3,FALSE)))))))</f>
        <v>GTIP070;GTIP100</v>
      </c>
      <c r="N87" s="9" t="str">
        <f>IF([1]source_data!G89="","",IF([1]source_data!D89="","",VLOOKUP([1]source_data!D89,[1]geo_data!A:I,9,FALSE)))</f>
        <v>Patcham &amp; Hollingbury</v>
      </c>
      <c r="O87" s="9" t="str">
        <f>IF([1]source_data!G89="","",IF([1]source_data!D89="","",VLOOKUP([1]source_data!D89,[1]geo_data!A:I,8,FALSE)))</f>
        <v>E05015408</v>
      </c>
      <c r="P87" s="9" t="str">
        <f>IF([1]source_data!G89="","",IF(LEFT(O87,3)="E05","WD",IF(LEFT(O87,3)="S13","WD",IF(LEFT(O87,3)="W05","WD",IF(LEFT(O87,3)="W06","UA",IF(LEFT(O87,3)="S12","CA",IF(LEFT(O87,3)="E06","UA",IF(LEFT(O87,3)="E07","NMD",IF(LEFT(O87,3)="E08","MD",IF(LEFT(O87,3)="E09","LONB"))))))))))</f>
        <v>WD</v>
      </c>
      <c r="Q87" s="9" t="str">
        <f>IF([1]source_data!G89="","",IF([1]source_data!D89="","",VLOOKUP([1]source_data!D89,[1]geo_data!A:I,7,FALSE)))</f>
        <v>Brighton and Hove</v>
      </c>
      <c r="R87" s="9" t="str">
        <f>IF([1]source_data!G89="","",IF([1]source_data!D89="","",VLOOKUP([1]source_data!D89,[1]geo_data!A:I,6,FALSE)))</f>
        <v>E06000043</v>
      </c>
      <c r="S87" s="9" t="str">
        <f>IF([1]source_data!G89="","",IF(LEFT(R87,3)="E05","WD",IF(LEFT(R87,3)="S13","WD",IF(LEFT(R87,3)="W05","WD",IF(LEFT(R87,3)="W06","UA",IF(LEFT(R87,3)="S12","CA",IF(LEFT(R87,3)="E06","UA",IF(LEFT(R87,3)="E07","NMD",IF(LEFT(R87,3)="E08","MD",IF(LEFT(R87,3)="E09","LONB"))))))))))</f>
        <v>UA</v>
      </c>
      <c r="T87" s="6" t="str">
        <f>IF([1]source_data!G89="","",IF([1]source_data!N89="","",[1]source_data!N89))</f>
        <v>Hardship Grant</v>
      </c>
      <c r="U87" s="10">
        <f>IF([1]source_data!G89="","",[1]tailored_settings!$B$8)</f>
        <v>45622</v>
      </c>
      <c r="V87" s="6" t="str">
        <f>IF([1]source_data!G89="","",[1]tailored_settings!$B$9)</f>
        <v>http://www.longleigh.org/</v>
      </c>
      <c r="W87" s="8">
        <f>IF([1]source_data!G89="","",IF([1]source_data!O89="","",[1]source_data!O89))</f>
        <v>45184</v>
      </c>
      <c r="X87" s="8">
        <f>IF([1]source_data!G89="","",IF([1]source_data!P89="","",[1]source_data!P89))</f>
        <v>45271</v>
      </c>
      <c r="Y87" s="6" t="str">
        <f>IF([1]source_data!G89="","",IF([1]source_data!Q89="","",[1]source_data!Q89))</f>
        <v/>
      </c>
      <c r="Z87" s="11" t="str">
        <f>IF([1]source_data!G89="","",IF([1]source_data!I89="","",[1]tailored_settings!$B$10))</f>
        <v>Primary grant reason</v>
      </c>
      <c r="AA87" s="11" t="str">
        <f>IF([1]source_data!G89="","",IF([1]source_data!I89="","",[1]source_data!I89))</f>
        <v>4. Customer/family fleeing from a violent or abusive relationship</v>
      </c>
      <c r="AB87" s="11" t="str">
        <f>IF([1]source_data!G89="","",IF([1]source_data!J89="","",[1]tailored_settings!$B$11))</f>
        <v/>
      </c>
      <c r="AC87" s="11" t="str">
        <f>IF([1]source_data!G89="","",IF([1]source_data!J89="","",[1]source_data!J89))</f>
        <v/>
      </c>
      <c r="AD87" s="11" t="str">
        <f>IF([1]source_data!G89="","",IF([1]source_data!K89="","",[1]tailored_settings!$B$12))</f>
        <v>Grant purpose</v>
      </c>
      <c r="AE87" s="11" t="str">
        <f>IF([1]source_data!G89="","",IF([1]source_data!K89="","",[1]source_data!K89))</f>
        <v>Food Vouchers</v>
      </c>
      <c r="AF87" s="11" t="str">
        <f>IF([1]source_data!G89="","",IF([1]source_data!L89="","",[1]tailored_settings!$B$13))</f>
        <v>Grant purpose</v>
      </c>
      <c r="AG87" s="11" t="str">
        <f>IF([1]source_data!G89="","",IF([1]source_data!L89="","",[1]source_data!L89))</f>
        <v>Travel costs</v>
      </c>
      <c r="AH87" s="11" t="str">
        <f>IF([1]source_data!G89="","",IF([1]source_data!M89="","",[1]tailored_settings!$B$14))</f>
        <v/>
      </c>
      <c r="AI87" s="11" t="str">
        <f>IF([1]source_data!G89="","",IF([1]source_data!M89="","",[1]source_data!M89))</f>
        <v/>
      </c>
    </row>
    <row r="88" spans="1:35" x14ac:dyDescent="0.2">
      <c r="A88" s="6" t="str">
        <f>IF([1]source_data!G90="","",IF(AND([1]source_data!C90&lt;&gt;"",[1]tailored_settings!$B$15="Publish"),CONCATENATE([1]tailored_settings!$B$2&amp;[1]source_data!C90),IF(AND([1]source_data!C90&lt;&gt;"",[1]tailored_settings!$B$15="Do not publish"),CONCATENATE([1]tailored_settings!$B$2&amp;TEXT(ROW(A88)-1,"0000")&amp;"_"&amp;TEXT(F88,"yyyy-mm")),CONCATENATE([1]tailored_settings!$B$2&amp;TEXT(ROW(A88)-1,"0000")&amp;"_"&amp;TEXT(F88,"yyyy-mm")))))</f>
        <v>360G-Longleigh-E23-00100W</v>
      </c>
      <c r="B88" s="6" t="str">
        <f>IF([1]source_data!G90="","",IF([1]source_data!E90&lt;&gt;"",[1]source_data!E90,CONCATENATE("Grant to "&amp;G88)))</f>
        <v>Grant to Individual Recipient</v>
      </c>
      <c r="C88" s="6" t="str">
        <f>IF([1]source_data!G90="","",IF([1]source_data!F90="","",[1]source_data!F90))</f>
        <v>Helping to alleviate financial hardship</v>
      </c>
      <c r="D88" s="7">
        <f>IF([1]source_data!G90="","",IF([1]source_data!G90="","",[1]source_data!G90))</f>
        <v>953.79</v>
      </c>
      <c r="E88" s="6" t="str">
        <f>IF([1]source_data!G90="","",[1]tailored_settings!$B$3)</f>
        <v>GBP</v>
      </c>
      <c r="F88" s="8">
        <f>IF([1]source_data!G90="","",IF([1]source_data!H90="","",[1]source_data!H90))</f>
        <v>45182</v>
      </c>
      <c r="G88" s="6" t="str">
        <f>IF([1]source_data!G90="","",[1]tailored_settings!$B$5)</f>
        <v>Individual Recipient</v>
      </c>
      <c r="H88" s="6" t="str">
        <f>IF([1]source_data!G90="","",IF(AND([1]source_data!A90&lt;&gt;"",[1]tailored_settings!$B$16="Publish"),CONCATENATE([1]tailored_settings!$B$2&amp;[1]source_data!A90),IF(AND([1]source_data!A90&lt;&gt;"",[1]tailored_settings!$B$16="Do not publish"),CONCATENATE([1]tailored_settings!$B$4&amp;TEXT(ROW(A88)-1,"0000")&amp;"_"&amp;TEXT(F88,"yyyy-mm")),CONCATENATE([1]tailored_settings!$B$4&amp;TEXT(ROW(A88)-1,"0000")&amp;"_"&amp;TEXT(F88,"yyyy-mm")))))</f>
        <v>360G-Longleigh-IND-0087_2023-09</v>
      </c>
      <c r="I88" s="6" t="str">
        <f>IF([1]source_data!G90="","",[1]tailored_settings!$B$7)</f>
        <v>Longleigh Foundation</v>
      </c>
      <c r="J88" s="6" t="str">
        <f>IF([1]source_data!G90="","",[1]tailored_settings!$B$6)</f>
        <v>GB-CHC-1169016</v>
      </c>
      <c r="K88" s="6" t="str">
        <f>IF([1]source_data!G90="","",IF([1]source_data!I90="","",VLOOKUP([1]source_data!I90,[1]codelist_mapping!A:C,3,FALSE)))</f>
        <v>GTIR030</v>
      </c>
      <c r="L88" s="6" t="str">
        <f>IF([1]source_data!G90="","",IF([1]source_data!J90="","",VLOOKUP([1]source_data!J90,[1]codelist_mapping!A:C,3,FALSE)))</f>
        <v/>
      </c>
      <c r="M88" s="6" t="str">
        <f>IF([1]source_data!G90="","",IF([1]source_data!K90="","",IF([1]source_data!M90&lt;&gt;"",CONCATENATE(VLOOKUP([1]source_data!K90,[1]codelist_mapping!F:H,3,FALSE)&amp;";"&amp;VLOOKUP([1]source_data!L90,[1]codelist_mapping!F:H,3,FALSE)&amp;";"&amp;VLOOKUP([1]source_data!M90,[1]codelist_mapping!F:H,3,FALSE)),IF([1]source_data!L90&lt;&gt;"",CONCATENATE(VLOOKUP([1]source_data!K90,[1]codelist_mapping!F:H,3,FALSE)&amp;";"&amp;VLOOKUP([1]source_data!L90,[1]codelist_mapping!F:H,3,FALSE)),IF([1]source_data!K90&lt;&gt;"",CONCATENATE(VLOOKUP([1]source_data!K90,[1]codelist_mapping!F:H,3,FALSE)))))))</f>
        <v>GTIP020;GTIP060</v>
      </c>
      <c r="N88" s="9" t="str">
        <f>IF([1]source_data!G90="","",IF([1]source_data!D90="","",VLOOKUP([1]source_data!D90,[1]geo_data!A:I,9,FALSE)))</f>
        <v>Cauldwell</v>
      </c>
      <c r="O88" s="9" t="str">
        <f>IF([1]source_data!G90="","",IF([1]source_data!D90="","",VLOOKUP([1]source_data!D90,[1]geo_data!A:I,8,FALSE)))</f>
        <v>E05014495</v>
      </c>
      <c r="P88" s="9" t="str">
        <f>IF([1]source_data!G90="","",IF(LEFT(O88,3)="E05","WD",IF(LEFT(O88,3)="S13","WD",IF(LEFT(O88,3)="W05","WD",IF(LEFT(O88,3)="W06","UA",IF(LEFT(O88,3)="S12","CA",IF(LEFT(O88,3)="E06","UA",IF(LEFT(O88,3)="E07","NMD",IF(LEFT(O88,3)="E08","MD",IF(LEFT(O88,3)="E09","LONB"))))))))))</f>
        <v>WD</v>
      </c>
      <c r="Q88" s="9" t="str">
        <f>IF([1]source_data!G90="","",IF([1]source_data!D90="","",VLOOKUP([1]source_data!D90,[1]geo_data!A:I,7,FALSE)))</f>
        <v>Bedford</v>
      </c>
      <c r="R88" s="9" t="str">
        <f>IF([1]source_data!G90="","",IF([1]source_data!D90="","",VLOOKUP([1]source_data!D90,[1]geo_data!A:I,6,FALSE)))</f>
        <v>E06000055</v>
      </c>
      <c r="S88" s="9" t="str">
        <f>IF([1]source_data!G90="","",IF(LEFT(R88,3)="E05","WD",IF(LEFT(R88,3)="S13","WD",IF(LEFT(R88,3)="W05","WD",IF(LEFT(R88,3)="W06","UA",IF(LEFT(R88,3)="S12","CA",IF(LEFT(R88,3)="E06","UA",IF(LEFT(R88,3)="E07","NMD",IF(LEFT(R88,3)="E08","MD",IF(LEFT(R88,3)="E09","LONB"))))))))))</f>
        <v>UA</v>
      </c>
      <c r="T88" s="6" t="str">
        <f>IF([1]source_data!G90="","",IF([1]source_data!N90="","",[1]source_data!N90))</f>
        <v>Hardship Grant</v>
      </c>
      <c r="U88" s="10">
        <f>IF([1]source_data!G90="","",[1]tailored_settings!$B$8)</f>
        <v>45622</v>
      </c>
      <c r="V88" s="6" t="str">
        <f>IF([1]source_data!G90="","",[1]tailored_settings!$B$9)</f>
        <v>http://www.longleigh.org/</v>
      </c>
      <c r="W88" s="8">
        <f>IF([1]source_data!G90="","",IF([1]source_data!O90="","",[1]source_data!O90))</f>
        <v>45182</v>
      </c>
      <c r="X88" s="8">
        <f>IF([1]source_data!G90="","",IF([1]source_data!P90="","",[1]source_data!P90))</f>
        <v>45268</v>
      </c>
      <c r="Y88" s="6" t="str">
        <f>IF([1]source_data!G90="","",IF([1]source_data!Q90="","",[1]source_data!Q90))</f>
        <v/>
      </c>
      <c r="Z88" s="11" t="str">
        <f>IF([1]source_data!G90="","",IF([1]source_data!I90="","",[1]tailored_settings!$B$10))</f>
        <v>Primary grant reason</v>
      </c>
      <c r="AA88" s="11" t="str">
        <f>IF([1]source_data!G90="","",IF([1]source_data!I90="","",[1]source_data!I90))</f>
        <v>1. Customer (or family member residing with them) with a diagnosed condition or disability (physical and/or sensory and/or behavioural)</v>
      </c>
      <c r="AB88" s="11" t="str">
        <f>IF([1]source_data!G90="","",IF([1]source_data!J90="","",[1]tailored_settings!$B$11))</f>
        <v/>
      </c>
      <c r="AC88" s="11" t="str">
        <f>IF([1]source_data!G90="","",IF([1]source_data!J90="","",[1]source_data!J90))</f>
        <v/>
      </c>
      <c r="AD88" s="11" t="str">
        <f>IF([1]source_data!G90="","",IF([1]source_data!K90="","",[1]tailored_settings!$B$12))</f>
        <v>Grant purpose</v>
      </c>
      <c r="AE88" s="11" t="str">
        <f>IF([1]source_data!G90="","",IF([1]source_data!K90="","",[1]source_data!K90))</f>
        <v xml:space="preserve">Furniture </v>
      </c>
      <c r="AF88" s="11" t="str">
        <f>IF([1]source_data!G90="","",IF([1]source_data!L90="","",[1]tailored_settings!$B$13))</f>
        <v>Grant purpose</v>
      </c>
      <c r="AG88" s="11" t="str">
        <f>IF([1]source_data!G90="","",IF([1]source_data!L90="","",[1]source_data!L90))</f>
        <v>Voucher for small household items</v>
      </c>
      <c r="AH88" s="11" t="str">
        <f>IF([1]source_data!G90="","",IF([1]source_data!M90="","",[1]tailored_settings!$B$14))</f>
        <v/>
      </c>
      <c r="AI88" s="11" t="str">
        <f>IF([1]source_data!G90="","",IF([1]source_data!M90="","",[1]source_data!M90))</f>
        <v/>
      </c>
    </row>
    <row r="89" spans="1:35" x14ac:dyDescent="0.2">
      <c r="A89" s="6" t="str">
        <f>IF([1]source_data!G91="","",IF(AND([1]source_data!C91&lt;&gt;"",[1]tailored_settings!$B$15="Publish"),CONCATENATE([1]tailored_settings!$B$2&amp;[1]source_data!C91),IF(AND([1]source_data!C91&lt;&gt;"",[1]tailored_settings!$B$15="Do not publish"),CONCATENATE([1]tailored_settings!$B$2&amp;TEXT(ROW(A89)-1,"0000")&amp;"_"&amp;TEXT(F89,"yyyy-mm")),CONCATENATE([1]tailored_settings!$B$2&amp;TEXT(ROW(A89)-1,"0000")&amp;"_"&amp;TEXT(F89,"yyyy-mm")))))</f>
        <v>360G-Longleigh-E23-00101W</v>
      </c>
      <c r="B89" s="6" t="str">
        <f>IF([1]source_data!G91="","",IF([1]source_data!E91&lt;&gt;"",[1]source_data!E91,CONCATENATE("Grant to "&amp;G89)))</f>
        <v>Grant to Individual Recipient</v>
      </c>
      <c r="C89" s="6" t="str">
        <f>IF([1]source_data!G91="","",IF([1]source_data!F91="","",[1]source_data!F91))</f>
        <v>Helping to alleviate financial hardship</v>
      </c>
      <c r="D89" s="7">
        <f>IF([1]source_data!G91="","",IF([1]source_data!G91="","",[1]source_data!G91))</f>
        <v>700</v>
      </c>
      <c r="E89" s="6" t="str">
        <f>IF([1]source_data!G91="","",[1]tailored_settings!$B$3)</f>
        <v>GBP</v>
      </c>
      <c r="F89" s="8">
        <f>IF([1]source_data!G91="","",IF([1]source_data!H91="","",[1]source_data!H91))</f>
        <v>45176</v>
      </c>
      <c r="G89" s="6" t="str">
        <f>IF([1]source_data!G91="","",[1]tailored_settings!$B$5)</f>
        <v>Individual Recipient</v>
      </c>
      <c r="H89" s="6" t="str">
        <f>IF([1]source_data!G91="","",IF(AND([1]source_data!A91&lt;&gt;"",[1]tailored_settings!$B$16="Publish"),CONCATENATE([1]tailored_settings!$B$2&amp;[1]source_data!A91),IF(AND([1]source_data!A91&lt;&gt;"",[1]tailored_settings!$B$16="Do not publish"),CONCATENATE([1]tailored_settings!$B$4&amp;TEXT(ROW(A89)-1,"0000")&amp;"_"&amp;TEXT(F89,"yyyy-mm")),CONCATENATE([1]tailored_settings!$B$4&amp;TEXT(ROW(A89)-1,"0000")&amp;"_"&amp;TEXT(F89,"yyyy-mm")))))</f>
        <v>360G-Longleigh-IND-0088_2023-09</v>
      </c>
      <c r="I89" s="6" t="str">
        <f>IF([1]source_data!G91="","",[1]tailored_settings!$B$7)</f>
        <v>Longleigh Foundation</v>
      </c>
      <c r="J89" s="6" t="str">
        <f>IF([1]source_data!G91="","",[1]tailored_settings!$B$6)</f>
        <v>GB-CHC-1169016</v>
      </c>
      <c r="K89" s="6" t="str">
        <f>IF([1]source_data!G91="","",IF([1]source_data!I91="","",VLOOKUP([1]source_data!I91,[1]codelist_mapping!A:C,3,FALSE)))</f>
        <v>GTIR030</v>
      </c>
      <c r="L89" s="6" t="str">
        <f>IF([1]source_data!G91="","",IF([1]source_data!J91="","",VLOOKUP([1]source_data!J91,[1]codelist_mapping!A:C,3,FALSE)))</f>
        <v>GTIR040</v>
      </c>
      <c r="M89" s="6" t="str">
        <f>IF([1]source_data!G91="","",IF([1]source_data!K91="","",IF([1]source_data!M91&lt;&gt;"",CONCATENATE(VLOOKUP([1]source_data!K91,[1]codelist_mapping!F:H,3,FALSE)&amp;";"&amp;VLOOKUP([1]source_data!L91,[1]codelist_mapping!F:H,3,FALSE)&amp;";"&amp;VLOOKUP([1]source_data!M91,[1]codelist_mapping!F:H,3,FALSE)),IF([1]source_data!L91&lt;&gt;"",CONCATENATE(VLOOKUP([1]source_data!K91,[1]codelist_mapping!F:H,3,FALSE)&amp;";"&amp;VLOOKUP([1]source_data!L91,[1]codelist_mapping!F:H,3,FALSE)),IF([1]source_data!K91&lt;&gt;"",CONCATENATE(VLOOKUP([1]source_data!K91,[1]codelist_mapping!F:H,3,FALSE)))))))</f>
        <v>GTIP080</v>
      </c>
      <c r="N89" s="9" t="str">
        <f>IF([1]source_data!G91="","",IF([1]source_data!D91="","",VLOOKUP([1]source_data!D91,[1]geo_data!A:I,9,FALSE)))</f>
        <v>Glusburn, Cross Hills &amp; Sutton-in-Craven</v>
      </c>
      <c r="O89" s="9" t="str">
        <f>IF([1]source_data!G91="","",IF([1]source_data!D91="","",VLOOKUP([1]source_data!D91,[1]geo_data!A:I,8,FALSE)))</f>
        <v>E05014277</v>
      </c>
      <c r="P89" s="9" t="str">
        <f>IF([1]source_data!G91="","",IF(LEFT(O89,3)="E05","WD",IF(LEFT(O89,3)="S13","WD",IF(LEFT(O89,3)="W05","WD",IF(LEFT(O89,3)="W06","UA",IF(LEFT(O89,3)="S12","CA",IF(LEFT(O89,3)="E06","UA",IF(LEFT(O89,3)="E07","NMD",IF(LEFT(O89,3)="E08","MD",IF(LEFT(O89,3)="E09","LONB"))))))))))</f>
        <v>WD</v>
      </c>
      <c r="Q89" s="9" t="str">
        <f>IF([1]source_data!G91="","",IF([1]source_data!D91="","",VLOOKUP([1]source_data!D91,[1]geo_data!A:I,7,FALSE)))</f>
        <v>North Yorkshire</v>
      </c>
      <c r="R89" s="9" t="str">
        <f>IF([1]source_data!G91="","",IF([1]source_data!D91="","",VLOOKUP([1]source_data!D91,[1]geo_data!A:I,6,FALSE)))</f>
        <v>E06000065</v>
      </c>
      <c r="S89" s="9" t="str">
        <f>IF([1]source_data!G91="","",IF(LEFT(R89,3)="E05","WD",IF(LEFT(R89,3)="S13","WD",IF(LEFT(R89,3)="W05","WD",IF(LEFT(R89,3)="W06","UA",IF(LEFT(R89,3)="S12","CA",IF(LEFT(R89,3)="E06","UA",IF(LEFT(R89,3)="E07","NMD",IF(LEFT(R89,3)="E08","MD",IF(LEFT(R89,3)="E09","LONB"))))))))))</f>
        <v>UA</v>
      </c>
      <c r="T89" s="6" t="str">
        <f>IF([1]source_data!G91="","",IF([1]source_data!N91="","",[1]source_data!N91))</f>
        <v>Hardship Grant</v>
      </c>
      <c r="U89" s="10">
        <f>IF([1]source_data!G91="","",[1]tailored_settings!$B$8)</f>
        <v>45622</v>
      </c>
      <c r="V89" s="6" t="str">
        <f>IF([1]source_data!G91="","",[1]tailored_settings!$B$9)</f>
        <v>http://www.longleigh.org/</v>
      </c>
      <c r="W89" s="8">
        <f>IF([1]source_data!G91="","",IF([1]source_data!O91="","",[1]source_data!O91))</f>
        <v>45176</v>
      </c>
      <c r="X89" s="8">
        <f>IF([1]source_data!G91="","",IF([1]source_data!P91="","",[1]source_data!P91))</f>
        <v>45273</v>
      </c>
      <c r="Y89" s="6" t="str">
        <f>IF([1]source_data!G91="","",IF([1]source_data!Q91="","",[1]source_data!Q91))</f>
        <v/>
      </c>
      <c r="Z89" s="11" t="str">
        <f>IF([1]source_data!G91="","",IF([1]source_data!I91="","",[1]tailored_settings!$B$10))</f>
        <v>Primary grant reason</v>
      </c>
      <c r="AA89" s="11" t="str">
        <f>IF([1]source_data!G91="","",IF([1]source_data!I91="","",[1]source_data!I91))</f>
        <v>1. Customer (or family member residing with them) with a diagnosed condition or disability (physical and/or sensory and/or behavioural)</v>
      </c>
      <c r="AB89" s="11" t="str">
        <f>IF([1]source_data!G91="","",IF([1]source_data!J91="","",[1]tailored_settings!$B$11))</f>
        <v>Secondary grant reason</v>
      </c>
      <c r="AC89" s="11" t="str">
        <f>IF([1]source_data!G91="","",IF([1]source_data!J91="","",[1]source_data!J91))</f>
        <v>2. Customer receiving medication and/or therapy for a mental health condition or substance addiction</v>
      </c>
      <c r="AD89" s="11" t="str">
        <f>IF([1]source_data!G91="","",IF([1]source_data!K91="","",[1]tailored_settings!$B$12))</f>
        <v>Grant purpose</v>
      </c>
      <c r="AE89" s="11" t="str">
        <f>IF([1]source_data!G91="","",IF([1]source_data!K91="","",[1]source_data!K91))</f>
        <v>Clothing</v>
      </c>
      <c r="AF89" s="11" t="str">
        <f>IF([1]source_data!G91="","",IF([1]source_data!L91="","",[1]tailored_settings!$B$13))</f>
        <v/>
      </c>
      <c r="AG89" s="11" t="str">
        <f>IF([1]source_data!G91="","",IF([1]source_data!L91="","",[1]source_data!L91))</f>
        <v/>
      </c>
      <c r="AH89" s="11" t="str">
        <f>IF([1]source_data!G91="","",IF([1]source_data!M91="","",[1]tailored_settings!$B$14))</f>
        <v/>
      </c>
      <c r="AI89" s="11" t="str">
        <f>IF([1]source_data!G91="","",IF([1]source_data!M91="","",[1]source_data!M91))</f>
        <v/>
      </c>
    </row>
    <row r="90" spans="1:35" x14ac:dyDescent="0.2">
      <c r="A90" s="6" t="str">
        <f>IF([1]source_data!G92="","",IF(AND([1]source_data!C92&lt;&gt;"",[1]tailored_settings!$B$15="Publish"),CONCATENATE([1]tailored_settings!$B$2&amp;[1]source_data!C92),IF(AND([1]source_data!C92&lt;&gt;"",[1]tailored_settings!$B$15="Do not publish"),CONCATENATE([1]tailored_settings!$B$2&amp;TEXT(ROW(A90)-1,"0000")&amp;"_"&amp;TEXT(F90,"yyyy-mm")),CONCATENATE([1]tailored_settings!$B$2&amp;TEXT(ROW(A90)-1,"0000")&amp;"_"&amp;TEXT(F90,"yyyy-mm")))))</f>
        <v>360G-Longleigh-E23-00102W</v>
      </c>
      <c r="B90" s="6" t="str">
        <f>IF([1]source_data!G92="","",IF([1]source_data!E92&lt;&gt;"",[1]source_data!E92,CONCATENATE("Grant to "&amp;G90)))</f>
        <v>Grant to Individual Recipient</v>
      </c>
      <c r="C90" s="6" t="str">
        <f>IF([1]source_data!G92="","",IF([1]source_data!F92="","",[1]source_data!F92))</f>
        <v>Helping to alleviate financial hardship</v>
      </c>
      <c r="D90" s="7">
        <f>IF([1]source_data!G92="","",IF([1]source_data!G92="","",[1]source_data!G92))</f>
        <v>560</v>
      </c>
      <c r="E90" s="6" t="str">
        <f>IF([1]source_data!G92="","",[1]tailored_settings!$B$3)</f>
        <v>GBP</v>
      </c>
      <c r="F90" s="8">
        <f>IF([1]source_data!G92="","",IF([1]source_data!H92="","",[1]source_data!H92))</f>
        <v>45176</v>
      </c>
      <c r="G90" s="6" t="str">
        <f>IF([1]source_data!G92="","",[1]tailored_settings!$B$5)</f>
        <v>Individual Recipient</v>
      </c>
      <c r="H90" s="6" t="str">
        <f>IF([1]source_data!G92="","",IF(AND([1]source_data!A92&lt;&gt;"",[1]tailored_settings!$B$16="Publish"),CONCATENATE([1]tailored_settings!$B$2&amp;[1]source_data!A92),IF(AND([1]source_data!A92&lt;&gt;"",[1]tailored_settings!$B$16="Do not publish"),CONCATENATE([1]tailored_settings!$B$4&amp;TEXT(ROW(A90)-1,"0000")&amp;"_"&amp;TEXT(F90,"yyyy-mm")),CONCATENATE([1]tailored_settings!$B$4&amp;TEXT(ROW(A90)-1,"0000")&amp;"_"&amp;TEXT(F90,"yyyy-mm")))))</f>
        <v>360G-Longleigh-IND-0089_2023-09</v>
      </c>
      <c r="I90" s="6" t="str">
        <f>IF([1]source_data!G92="","",[1]tailored_settings!$B$7)</f>
        <v>Longleigh Foundation</v>
      </c>
      <c r="J90" s="6" t="str">
        <f>IF([1]source_data!G92="","",[1]tailored_settings!$B$6)</f>
        <v>GB-CHC-1169016</v>
      </c>
      <c r="K90" s="6" t="str">
        <f>IF([1]source_data!G92="","",IF([1]source_data!I92="","",VLOOKUP([1]source_data!I92,[1]codelist_mapping!A:C,3,FALSE)))</f>
        <v>GTIR030</v>
      </c>
      <c r="L90" s="6" t="str">
        <f>IF([1]source_data!G92="","",IF([1]source_data!J92="","",VLOOKUP([1]source_data!J92,[1]codelist_mapping!A:C,3,FALSE)))</f>
        <v/>
      </c>
      <c r="M90" s="6" t="str">
        <f>IF([1]source_data!G92="","",IF([1]source_data!K92="","",IF([1]source_data!M92&lt;&gt;"",CONCATENATE(VLOOKUP([1]source_data!K92,[1]codelist_mapping!F:H,3,FALSE)&amp;";"&amp;VLOOKUP([1]source_data!L92,[1]codelist_mapping!F:H,3,FALSE)&amp;";"&amp;VLOOKUP([1]source_data!M92,[1]codelist_mapping!F:H,3,FALSE)),IF([1]source_data!L92&lt;&gt;"",CONCATENATE(VLOOKUP([1]source_data!K92,[1]codelist_mapping!F:H,3,FALSE)&amp;";"&amp;VLOOKUP([1]source_data!L92,[1]codelist_mapping!F:H,3,FALSE)),IF([1]source_data!K92&lt;&gt;"",CONCATENATE(VLOOKUP([1]source_data!K92,[1]codelist_mapping!F:H,3,FALSE)))))))</f>
        <v>GTIP070</v>
      </c>
      <c r="N90" s="9" t="str">
        <f>IF([1]source_data!G92="","",IF([1]source_data!D92="","",VLOOKUP([1]source_data!D92,[1]geo_data!A:I,9,FALSE)))</f>
        <v>Kinson</v>
      </c>
      <c r="O90" s="9" t="str">
        <f>IF([1]source_data!G92="","",IF([1]source_data!D92="","",VLOOKUP([1]source_data!D92,[1]geo_data!A:I,8,FALSE)))</f>
        <v>E05012665</v>
      </c>
      <c r="P90" s="9" t="str">
        <f>IF([1]source_data!G92="","",IF(LEFT(O90,3)="E05","WD",IF(LEFT(O90,3)="S13","WD",IF(LEFT(O90,3)="W05","WD",IF(LEFT(O90,3)="W06","UA",IF(LEFT(O90,3)="S12","CA",IF(LEFT(O90,3)="E06","UA",IF(LEFT(O90,3)="E07","NMD",IF(LEFT(O90,3)="E08","MD",IF(LEFT(O90,3)="E09","LONB"))))))))))</f>
        <v>WD</v>
      </c>
      <c r="Q90" s="9" t="str">
        <f>IF([1]source_data!G92="","",IF([1]source_data!D92="","",VLOOKUP([1]source_data!D92,[1]geo_data!A:I,7,FALSE)))</f>
        <v>Bournemouth, Christchurch and Poole</v>
      </c>
      <c r="R90" s="9" t="str">
        <f>IF([1]source_data!G92="","",IF([1]source_data!D92="","",VLOOKUP([1]source_data!D92,[1]geo_data!A:I,6,FALSE)))</f>
        <v>E06000058</v>
      </c>
      <c r="S90" s="9" t="str">
        <f>IF([1]source_data!G92="","",IF(LEFT(R90,3)="E05","WD",IF(LEFT(R90,3)="S13","WD",IF(LEFT(R90,3)="W05","WD",IF(LEFT(R90,3)="W06","UA",IF(LEFT(R90,3)="S12","CA",IF(LEFT(R90,3)="E06","UA",IF(LEFT(R90,3)="E07","NMD",IF(LEFT(R90,3)="E08","MD",IF(LEFT(R90,3)="E09","LONB"))))))))))</f>
        <v>UA</v>
      </c>
      <c r="T90" s="6" t="str">
        <f>IF([1]source_data!G92="","",IF([1]source_data!N92="","",[1]source_data!N92))</f>
        <v>Hardship Grant</v>
      </c>
      <c r="U90" s="10">
        <f>IF([1]source_data!G92="","",[1]tailored_settings!$B$8)</f>
        <v>45622</v>
      </c>
      <c r="V90" s="6" t="str">
        <f>IF([1]source_data!G92="","",[1]tailored_settings!$B$9)</f>
        <v>http://www.longleigh.org/</v>
      </c>
      <c r="W90" s="8">
        <f>IF([1]source_data!G92="","",IF([1]source_data!O92="","",[1]source_data!O92))</f>
        <v>45176</v>
      </c>
      <c r="X90" s="8">
        <f>IF([1]source_data!G92="","",IF([1]source_data!P92="","",[1]source_data!P92))</f>
        <v>45303</v>
      </c>
      <c r="Y90" s="6" t="str">
        <f>IF([1]source_data!G92="","",IF([1]source_data!Q92="","",[1]source_data!Q92))</f>
        <v/>
      </c>
      <c r="Z90" s="11" t="str">
        <f>IF([1]source_data!G92="","",IF([1]source_data!I92="","",[1]tailored_settings!$B$10))</f>
        <v>Primary grant reason</v>
      </c>
      <c r="AA90" s="11" t="str">
        <f>IF([1]source_data!G92="","",IF([1]source_data!I92="","",[1]source_data!I92))</f>
        <v>1. Customer (or family member residing with them) with a diagnosed condition or disability (physical and/or sensory and/or behavioural)</v>
      </c>
      <c r="AB90" s="11" t="str">
        <f>IF([1]source_data!G92="","",IF([1]source_data!J92="","",[1]tailored_settings!$B$11))</f>
        <v/>
      </c>
      <c r="AC90" s="11" t="str">
        <f>IF([1]source_data!G92="","",IF([1]source_data!J92="","",[1]source_data!J92))</f>
        <v/>
      </c>
      <c r="AD90" s="11" t="str">
        <f>IF([1]source_data!G92="","",IF([1]source_data!K92="","",[1]tailored_settings!$B$12))</f>
        <v>Grant purpose</v>
      </c>
      <c r="AE90" s="11" t="str">
        <f>IF([1]source_data!G92="","",IF([1]source_data!K92="","",[1]source_data!K92))</f>
        <v>Food Vouchers</v>
      </c>
      <c r="AF90" s="11" t="str">
        <f>IF([1]source_data!G92="","",IF([1]source_data!L92="","",[1]tailored_settings!$B$13))</f>
        <v/>
      </c>
      <c r="AG90" s="11" t="str">
        <f>IF([1]source_data!G92="","",IF([1]source_data!L92="","",[1]source_data!L92))</f>
        <v/>
      </c>
      <c r="AH90" s="11" t="str">
        <f>IF([1]source_data!G92="","",IF([1]source_data!M92="","",[1]tailored_settings!$B$14))</f>
        <v/>
      </c>
      <c r="AI90" s="11" t="str">
        <f>IF([1]source_data!G92="","",IF([1]source_data!M92="","",[1]source_data!M92))</f>
        <v/>
      </c>
    </row>
    <row r="91" spans="1:35" x14ac:dyDescent="0.2">
      <c r="A91" s="6" t="str">
        <f>IF([1]source_data!G93="","",IF(AND([1]source_data!C93&lt;&gt;"",[1]tailored_settings!$B$15="Publish"),CONCATENATE([1]tailored_settings!$B$2&amp;[1]source_data!C93),IF(AND([1]source_data!C93&lt;&gt;"",[1]tailored_settings!$B$15="Do not publish"),CONCATENATE([1]tailored_settings!$B$2&amp;TEXT(ROW(A91)-1,"0000")&amp;"_"&amp;TEXT(F91,"yyyy-mm")),CONCATENATE([1]tailored_settings!$B$2&amp;TEXT(ROW(A91)-1,"0000")&amp;"_"&amp;TEXT(F91,"yyyy-mm")))))</f>
        <v>360G-Longleigh-E23-00103W</v>
      </c>
      <c r="B91" s="6" t="str">
        <f>IF([1]source_data!G93="","",IF([1]source_data!E93&lt;&gt;"",[1]source_data!E93,CONCATENATE("Grant to "&amp;G91)))</f>
        <v>Grant to Individual Recipient</v>
      </c>
      <c r="C91" s="6" t="str">
        <f>IF([1]source_data!G93="","",IF([1]source_data!F93="","",[1]source_data!F93))</f>
        <v xml:space="preserve">Providing new flooring </v>
      </c>
      <c r="D91" s="7">
        <f>IF([1]source_data!G93="","",IF([1]source_data!G93="","",[1]source_data!G93))</f>
        <v>1416</v>
      </c>
      <c r="E91" s="6" t="str">
        <f>IF([1]source_data!G93="","",[1]tailored_settings!$B$3)</f>
        <v>GBP</v>
      </c>
      <c r="F91" s="8">
        <f>IF([1]source_data!G93="","",IF([1]source_data!H93="","",[1]source_data!H93))</f>
        <v>45184</v>
      </c>
      <c r="G91" s="6" t="str">
        <f>IF([1]source_data!G93="","",[1]tailored_settings!$B$5)</f>
        <v>Individual Recipient</v>
      </c>
      <c r="H91" s="6" t="str">
        <f>IF([1]source_data!G93="","",IF(AND([1]source_data!A93&lt;&gt;"",[1]tailored_settings!$B$16="Publish"),CONCATENATE([1]tailored_settings!$B$2&amp;[1]source_data!A93),IF(AND([1]source_data!A93&lt;&gt;"",[1]tailored_settings!$B$16="Do not publish"),CONCATENATE([1]tailored_settings!$B$4&amp;TEXT(ROW(A91)-1,"0000")&amp;"_"&amp;TEXT(F91,"yyyy-mm")),CONCATENATE([1]tailored_settings!$B$4&amp;TEXT(ROW(A91)-1,"0000")&amp;"_"&amp;TEXT(F91,"yyyy-mm")))))</f>
        <v>360G-Longleigh-IND-0090_2023-09</v>
      </c>
      <c r="I91" s="6" t="str">
        <f>IF([1]source_data!G93="","",[1]tailored_settings!$B$7)</f>
        <v>Longleigh Foundation</v>
      </c>
      <c r="J91" s="6" t="str">
        <f>IF([1]source_data!G93="","",[1]tailored_settings!$B$6)</f>
        <v>GB-CHC-1169016</v>
      </c>
      <c r="K91" s="6" t="str">
        <f>IF([1]source_data!G93="","",IF([1]source_data!I93="","",VLOOKUP([1]source_data!I93,[1]codelist_mapping!A:C,3,FALSE)))</f>
        <v>GTIR030</v>
      </c>
      <c r="L91" s="6" t="str">
        <f>IF([1]source_data!G93="","",IF([1]source_data!J93="","",VLOOKUP([1]source_data!J93,[1]codelist_mapping!A:C,3,FALSE)))</f>
        <v/>
      </c>
      <c r="M91" s="6" t="str">
        <f>IF([1]source_data!G93="","",IF([1]source_data!K93="","",IF([1]source_data!M93&lt;&gt;"",CONCATENATE(VLOOKUP([1]source_data!K93,[1]codelist_mapping!F:H,3,FALSE)&amp;";"&amp;VLOOKUP([1]source_data!L93,[1]codelist_mapping!F:H,3,FALSE)&amp;";"&amp;VLOOKUP([1]source_data!M93,[1]codelist_mapping!F:H,3,FALSE)),IF([1]source_data!L93&lt;&gt;"",CONCATENATE(VLOOKUP([1]source_data!K93,[1]codelist_mapping!F:H,3,FALSE)&amp;";"&amp;VLOOKUP([1]source_data!L93,[1]codelist_mapping!F:H,3,FALSE)),IF([1]source_data!K93&lt;&gt;"",CONCATENATE(VLOOKUP([1]source_data!K93,[1]codelist_mapping!F:H,3,FALSE)))))))</f>
        <v>GTIP030</v>
      </c>
      <c r="N91" s="9" t="str">
        <f>IF([1]source_data!G93="","",IF([1]source_data!D93="","",VLOOKUP([1]source_data!D93,[1]geo_data!A:I,9,FALSE)))</f>
        <v>Tenbury</v>
      </c>
      <c r="O91" s="9" t="str">
        <f>IF([1]source_data!G93="","",IF([1]source_data!D93="","",VLOOKUP([1]source_data!D93,[1]geo_data!A:I,8,FALSE)))</f>
        <v>E05015394</v>
      </c>
      <c r="P91" s="9" t="str">
        <f>IF([1]source_data!G93="","",IF(LEFT(O91,3)="E05","WD",IF(LEFT(O91,3)="S13","WD",IF(LEFT(O91,3)="W05","WD",IF(LEFT(O91,3)="W06","UA",IF(LEFT(O91,3)="S12","CA",IF(LEFT(O91,3)="E06","UA",IF(LEFT(O91,3)="E07","NMD",IF(LEFT(O91,3)="E08","MD",IF(LEFT(O91,3)="E09","LONB"))))))))))</f>
        <v>WD</v>
      </c>
      <c r="Q91" s="9" t="str">
        <f>IF([1]source_data!G93="","",IF([1]source_data!D93="","",VLOOKUP([1]source_data!D93,[1]geo_data!A:I,7,FALSE)))</f>
        <v>Malvern Hills</v>
      </c>
      <c r="R91" s="9" t="str">
        <f>IF([1]source_data!G93="","",IF([1]source_data!D93="","",VLOOKUP([1]source_data!D93,[1]geo_data!A:I,6,FALSE)))</f>
        <v>E07000235</v>
      </c>
      <c r="S91" s="9" t="str">
        <f>IF([1]source_data!G93="","",IF(LEFT(R91,3)="E05","WD",IF(LEFT(R91,3)="S13","WD",IF(LEFT(R91,3)="W05","WD",IF(LEFT(R91,3)="W06","UA",IF(LEFT(R91,3)="S12","CA",IF(LEFT(R91,3)="E06","UA",IF(LEFT(R91,3)="E07","NMD",IF(LEFT(R91,3)="E08","MD",IF(LEFT(R91,3)="E09","LONB"))))))))))</f>
        <v>NMD</v>
      </c>
      <c r="T91" s="6" t="str">
        <f>IF([1]source_data!G93="","",IF([1]source_data!N93="","",[1]source_data!N93))</f>
        <v>Flooring Grant</v>
      </c>
      <c r="U91" s="10">
        <f>IF([1]source_data!G93="","",[1]tailored_settings!$B$8)</f>
        <v>45622</v>
      </c>
      <c r="V91" s="6" t="str">
        <f>IF([1]source_data!G93="","",[1]tailored_settings!$B$9)</f>
        <v>http://www.longleigh.org/</v>
      </c>
      <c r="W91" s="8">
        <f>IF([1]source_data!G93="","",IF([1]source_data!O93="","",[1]source_data!O93))</f>
        <v>45184</v>
      </c>
      <c r="X91" s="8">
        <f>IF([1]source_data!G93="","",IF([1]source_data!P93="","",[1]source_data!P93))</f>
        <v>45282</v>
      </c>
      <c r="Y91" s="6" t="str">
        <f>IF([1]source_data!G93="","",IF([1]source_data!Q93="","",[1]source_data!Q93))</f>
        <v/>
      </c>
      <c r="Z91" s="11" t="str">
        <f>IF([1]source_data!G93="","",IF([1]source_data!I93="","",[1]tailored_settings!$B$10))</f>
        <v>Primary grant reason</v>
      </c>
      <c r="AA91" s="11" t="str">
        <f>IF([1]source_data!G93="","",IF([1]source_data!I93="","",[1]source_data!I93))</f>
        <v>1. Customer (or family member residing with them) with a diagnosed condition or disability (physical and/or sensory and/or behavioural)</v>
      </c>
      <c r="AB91" s="11" t="str">
        <f>IF([1]source_data!G93="","",IF([1]source_data!J93="","",[1]tailored_settings!$B$11))</f>
        <v/>
      </c>
      <c r="AC91" s="11" t="str">
        <f>IF([1]source_data!G93="","",IF([1]source_data!J93="","",[1]source_data!J93))</f>
        <v/>
      </c>
      <c r="AD91" s="11" t="str">
        <f>IF([1]source_data!G93="","",IF([1]source_data!K93="","",[1]tailored_settings!$B$12))</f>
        <v>Grant purpose</v>
      </c>
      <c r="AE91" s="11" t="str">
        <f>IF([1]source_data!G93="","",IF([1]source_data!K93="","",[1]source_data!K93))</f>
        <v>Flooring</v>
      </c>
      <c r="AF91" s="11" t="str">
        <f>IF([1]source_data!G93="","",IF([1]source_data!L93="","",[1]tailored_settings!$B$13))</f>
        <v/>
      </c>
      <c r="AG91" s="11" t="str">
        <f>IF([1]source_data!G93="","",IF([1]source_data!L93="","",[1]source_data!L93))</f>
        <v/>
      </c>
      <c r="AH91" s="11" t="str">
        <f>IF([1]source_data!G93="","",IF([1]source_data!M93="","",[1]tailored_settings!$B$14))</f>
        <v/>
      </c>
      <c r="AI91" s="11" t="str">
        <f>IF([1]source_data!G93="","",IF([1]source_data!M93="","",[1]source_data!M93))</f>
        <v/>
      </c>
    </row>
    <row r="92" spans="1:35" x14ac:dyDescent="0.2">
      <c r="A92" s="6" t="str">
        <f>IF([1]source_data!G94="","",IF(AND([1]source_data!C94&lt;&gt;"",[1]tailored_settings!$B$15="Publish"),CONCATENATE([1]tailored_settings!$B$2&amp;[1]source_data!C94),IF(AND([1]source_data!C94&lt;&gt;"",[1]tailored_settings!$B$15="Do not publish"),CONCATENATE([1]tailored_settings!$B$2&amp;TEXT(ROW(A92)-1,"0000")&amp;"_"&amp;TEXT(F92,"yyyy-mm")),CONCATENATE([1]tailored_settings!$B$2&amp;TEXT(ROW(A92)-1,"0000")&amp;"_"&amp;TEXT(F92,"yyyy-mm")))))</f>
        <v>360G-Longleigh-E23-00104W</v>
      </c>
      <c r="B92" s="6" t="str">
        <f>IF([1]source_data!G94="","",IF([1]source_data!E94&lt;&gt;"",[1]source_data!E94,CONCATENATE("Grant to "&amp;G92)))</f>
        <v>Grant to Individual Recipient</v>
      </c>
      <c r="C92" s="6" t="str">
        <f>IF([1]source_data!G94="","",IF([1]source_data!F94="","",[1]source_data!F94))</f>
        <v>Helping to alleviate financial hardship</v>
      </c>
      <c r="D92" s="7">
        <f>IF([1]source_data!G94="","",IF([1]source_data!G94="","",[1]source_data!G94))</f>
        <v>1400</v>
      </c>
      <c r="E92" s="6" t="str">
        <f>IF([1]source_data!G94="","",[1]tailored_settings!$B$3)</f>
        <v>GBP</v>
      </c>
      <c r="F92" s="8">
        <f>IF([1]source_data!G94="","",IF([1]source_data!H94="","",[1]source_data!H94))</f>
        <v>45177</v>
      </c>
      <c r="G92" s="6" t="str">
        <f>IF([1]source_data!G94="","",[1]tailored_settings!$B$5)</f>
        <v>Individual Recipient</v>
      </c>
      <c r="H92" s="6" t="str">
        <f>IF([1]source_data!G94="","",IF(AND([1]source_data!A94&lt;&gt;"",[1]tailored_settings!$B$16="Publish"),CONCATENATE([1]tailored_settings!$B$2&amp;[1]source_data!A94),IF(AND([1]source_data!A94&lt;&gt;"",[1]tailored_settings!$B$16="Do not publish"),CONCATENATE([1]tailored_settings!$B$4&amp;TEXT(ROW(A92)-1,"0000")&amp;"_"&amp;TEXT(F92,"yyyy-mm")),CONCATENATE([1]tailored_settings!$B$4&amp;TEXT(ROW(A92)-1,"0000")&amp;"_"&amp;TEXT(F92,"yyyy-mm")))))</f>
        <v>360G-Longleigh-IND-0091_2023-09</v>
      </c>
      <c r="I92" s="6" t="str">
        <f>IF([1]source_data!G94="","",[1]tailored_settings!$B$7)</f>
        <v>Longleigh Foundation</v>
      </c>
      <c r="J92" s="6" t="str">
        <f>IF([1]source_data!G94="","",[1]tailored_settings!$B$6)</f>
        <v>GB-CHC-1169016</v>
      </c>
      <c r="K92" s="6" t="str">
        <f>IF([1]source_data!G94="","",IF([1]source_data!I94="","",VLOOKUP([1]source_data!I94,[1]codelist_mapping!A:C,3,FALSE)))</f>
        <v>GTIR010</v>
      </c>
      <c r="L92" s="6" t="str">
        <f>IF([1]source_data!G94="","",IF([1]source_data!J94="","",VLOOKUP([1]source_data!J94,[1]codelist_mapping!A:C,3,FALSE)))</f>
        <v/>
      </c>
      <c r="M92" s="6" t="str">
        <f>IF([1]source_data!G94="","",IF([1]source_data!K94="","",IF([1]source_data!M94&lt;&gt;"",CONCATENATE(VLOOKUP([1]source_data!K94,[1]codelist_mapping!F:H,3,FALSE)&amp;";"&amp;VLOOKUP([1]source_data!L94,[1]codelist_mapping!F:H,3,FALSE)&amp;";"&amp;VLOOKUP([1]source_data!M94,[1]codelist_mapping!F:H,3,FALSE)),IF([1]source_data!L94&lt;&gt;"",CONCATENATE(VLOOKUP([1]source_data!K94,[1]codelist_mapping!F:H,3,FALSE)&amp;";"&amp;VLOOKUP([1]source_data!L94,[1]codelist_mapping!F:H,3,FALSE)),IF([1]source_data!K94&lt;&gt;"",CONCATENATE(VLOOKUP([1]source_data!K94,[1]codelist_mapping!F:H,3,FALSE)))))))</f>
        <v>GTIP070;GTIP050</v>
      </c>
      <c r="N92" s="9" t="str">
        <f>IF([1]source_data!G94="","",IF([1]source_data!D94="","",VLOOKUP([1]source_data!D94,[1]geo_data!A:I,9,FALSE)))</f>
        <v>Denton West</v>
      </c>
      <c r="O92" s="9" t="str">
        <f>IF([1]source_data!G94="","",IF([1]source_data!D94="","",VLOOKUP([1]source_data!D94,[1]geo_data!A:I,8,FALSE)))</f>
        <v>E05014525</v>
      </c>
      <c r="P92" s="9" t="str">
        <f>IF([1]source_data!G94="","",IF(LEFT(O92,3)="E05","WD",IF(LEFT(O92,3)="S13","WD",IF(LEFT(O92,3)="W05","WD",IF(LEFT(O92,3)="W06","UA",IF(LEFT(O92,3)="S12","CA",IF(LEFT(O92,3)="E06","UA",IF(LEFT(O92,3)="E07","NMD",IF(LEFT(O92,3)="E08","MD",IF(LEFT(O92,3)="E09","LONB"))))))))))</f>
        <v>WD</v>
      </c>
      <c r="Q92" s="9" t="str">
        <f>IF([1]source_data!G94="","",IF([1]source_data!D94="","",VLOOKUP([1]source_data!D94,[1]geo_data!A:I,7,FALSE)))</f>
        <v>Tameside</v>
      </c>
      <c r="R92" s="9" t="str">
        <f>IF([1]source_data!G94="","",IF([1]source_data!D94="","",VLOOKUP([1]source_data!D94,[1]geo_data!A:I,6,FALSE)))</f>
        <v>E08000008</v>
      </c>
      <c r="S92" s="9" t="str">
        <f>IF([1]source_data!G94="","",IF(LEFT(R92,3)="E05","WD",IF(LEFT(R92,3)="S13","WD",IF(LEFT(R92,3)="W05","WD",IF(LEFT(R92,3)="W06","UA",IF(LEFT(R92,3)="S12","CA",IF(LEFT(R92,3)="E06","UA",IF(LEFT(R92,3)="E07","NMD",IF(LEFT(R92,3)="E08","MD",IF(LEFT(R92,3)="E09","LONB"))))))))))</f>
        <v>MD</v>
      </c>
      <c r="T92" s="6" t="str">
        <f>IF([1]source_data!G94="","",IF([1]source_data!N94="","",[1]source_data!N94))</f>
        <v>Hardship Grant</v>
      </c>
      <c r="U92" s="10">
        <f>IF([1]source_data!G94="","",[1]tailored_settings!$B$8)</f>
        <v>45622</v>
      </c>
      <c r="V92" s="6" t="str">
        <f>IF([1]source_data!G94="","",[1]tailored_settings!$B$9)</f>
        <v>http://www.longleigh.org/</v>
      </c>
      <c r="W92" s="8">
        <f>IF([1]source_data!G94="","",IF([1]source_data!O94="","",[1]source_data!O94))</f>
        <v>45177</v>
      </c>
      <c r="X92" s="8">
        <f>IF([1]source_data!G94="","",IF([1]source_data!P94="","",[1]source_data!P94))</f>
        <v>45302</v>
      </c>
      <c r="Y92" s="6" t="str">
        <f>IF([1]source_data!G94="","",IF([1]source_data!Q94="","",[1]source_data!Q94))</f>
        <v/>
      </c>
      <c r="Z92" s="11" t="str">
        <f>IF([1]source_data!G94="","",IF([1]source_data!I94="","",[1]tailored_settings!$B$10))</f>
        <v>Primary grant reason</v>
      </c>
      <c r="AA92" s="11" t="str">
        <f>IF([1]source_data!G94="","",IF([1]source_data!I94="","",[1]source_data!I94))</f>
        <v>8. Customer is in financial hardship and their household meets one of two criteria</v>
      </c>
      <c r="AB92" s="11" t="str">
        <f>IF([1]source_data!G94="","",IF([1]source_data!J94="","",[1]tailored_settings!$B$11))</f>
        <v/>
      </c>
      <c r="AC92" s="11" t="str">
        <f>IF([1]source_data!G94="","",IF([1]source_data!J94="","",[1]source_data!J94))</f>
        <v/>
      </c>
      <c r="AD92" s="11" t="str">
        <f>IF([1]source_data!G94="","",IF([1]source_data!K94="","",[1]tailored_settings!$B$12))</f>
        <v>Grant purpose</v>
      </c>
      <c r="AE92" s="11" t="str">
        <f>IF([1]source_data!G94="","",IF([1]source_data!K94="","",[1]source_data!K94))</f>
        <v>Food Vouchers</v>
      </c>
      <c r="AF92" s="11" t="str">
        <f>IF([1]source_data!G94="","",IF([1]source_data!L94="","",[1]tailored_settings!$B$13))</f>
        <v>Grant purpose</v>
      </c>
      <c r="AG92" s="11" t="str">
        <f>IF([1]source_data!G94="","",IF([1]source_data!L94="","",[1]source_data!L94))</f>
        <v>Utility Vouchers</v>
      </c>
      <c r="AH92" s="11" t="str">
        <f>IF([1]source_data!G94="","",IF([1]source_data!M94="","",[1]tailored_settings!$B$14))</f>
        <v/>
      </c>
      <c r="AI92" s="11" t="str">
        <f>IF([1]source_data!G94="","",IF([1]source_data!M94="","",[1]source_data!M94))</f>
        <v/>
      </c>
    </row>
    <row r="93" spans="1:35" x14ac:dyDescent="0.2">
      <c r="A93" s="6" t="str">
        <f>IF([1]source_data!G95="","",IF(AND([1]source_data!C95&lt;&gt;"",[1]tailored_settings!$B$15="Publish"),CONCATENATE([1]tailored_settings!$B$2&amp;[1]source_data!C95),IF(AND([1]source_data!C95&lt;&gt;"",[1]tailored_settings!$B$15="Do not publish"),CONCATENATE([1]tailored_settings!$B$2&amp;TEXT(ROW(A93)-1,"0000")&amp;"_"&amp;TEXT(F93,"yyyy-mm")),CONCATENATE([1]tailored_settings!$B$2&amp;TEXT(ROW(A93)-1,"0000")&amp;"_"&amp;TEXT(F93,"yyyy-mm")))))</f>
        <v>360G-Longleigh-E23-00105W</v>
      </c>
      <c r="B93" s="6" t="str">
        <f>IF([1]source_data!G95="","",IF([1]source_data!E95&lt;&gt;"",[1]source_data!E95,CONCATENATE("Grant to "&amp;G93)))</f>
        <v>Grant to Individual Recipient</v>
      </c>
      <c r="C93" s="6" t="str">
        <f>IF([1]source_data!G95="","",IF([1]source_data!F95="","",[1]source_data!F95))</f>
        <v>Helping to alleviate financial hardship</v>
      </c>
      <c r="D93" s="7">
        <f>IF([1]source_data!G95="","",IF([1]source_data!G95="","",[1]source_data!G95))</f>
        <v>942</v>
      </c>
      <c r="E93" s="6" t="str">
        <f>IF([1]source_data!G95="","",[1]tailored_settings!$B$3)</f>
        <v>GBP</v>
      </c>
      <c r="F93" s="8">
        <f>IF([1]source_data!G95="","",IF([1]source_data!H95="","",[1]source_data!H95))</f>
        <v>45176</v>
      </c>
      <c r="G93" s="6" t="str">
        <f>IF([1]source_data!G95="","",[1]tailored_settings!$B$5)</f>
        <v>Individual Recipient</v>
      </c>
      <c r="H93" s="6" t="str">
        <f>IF([1]source_data!G95="","",IF(AND([1]source_data!A95&lt;&gt;"",[1]tailored_settings!$B$16="Publish"),CONCATENATE([1]tailored_settings!$B$2&amp;[1]source_data!A95),IF(AND([1]source_data!A95&lt;&gt;"",[1]tailored_settings!$B$16="Do not publish"),CONCATENATE([1]tailored_settings!$B$4&amp;TEXT(ROW(A93)-1,"0000")&amp;"_"&amp;TEXT(F93,"yyyy-mm")),CONCATENATE([1]tailored_settings!$B$4&amp;TEXT(ROW(A93)-1,"0000")&amp;"_"&amp;TEXT(F93,"yyyy-mm")))))</f>
        <v>360G-Longleigh-IND-0092_2023-09</v>
      </c>
      <c r="I93" s="6" t="str">
        <f>IF([1]source_data!G95="","",[1]tailored_settings!$B$7)</f>
        <v>Longleigh Foundation</v>
      </c>
      <c r="J93" s="6" t="str">
        <f>IF([1]source_data!G95="","",[1]tailored_settings!$B$6)</f>
        <v>GB-CHC-1169016</v>
      </c>
      <c r="K93" s="6" t="str">
        <f>IF([1]source_data!G95="","",IF([1]source_data!I95="","",VLOOKUP([1]source_data!I95,[1]codelist_mapping!A:C,3,FALSE)))</f>
        <v>GTIR040</v>
      </c>
      <c r="L93" s="6" t="str">
        <f>IF([1]source_data!G95="","",IF([1]source_data!J95="","",VLOOKUP([1]source_data!J95,[1]codelist_mapping!A:C,3,FALSE)))</f>
        <v/>
      </c>
      <c r="M93" s="6" t="str">
        <f>IF([1]source_data!G95="","",IF([1]source_data!K95="","",IF([1]source_data!M95&lt;&gt;"",CONCATENATE(VLOOKUP([1]source_data!K95,[1]codelist_mapping!F:H,3,FALSE)&amp;";"&amp;VLOOKUP([1]source_data!L95,[1]codelist_mapping!F:H,3,FALSE)&amp;";"&amp;VLOOKUP([1]source_data!M95,[1]codelist_mapping!F:H,3,FALSE)),IF([1]source_data!L95&lt;&gt;"",CONCATENATE(VLOOKUP([1]source_data!K95,[1]codelist_mapping!F:H,3,FALSE)&amp;";"&amp;VLOOKUP([1]source_data!L95,[1]codelist_mapping!F:H,3,FALSE)),IF([1]source_data!K95&lt;&gt;"",CONCATENATE(VLOOKUP([1]source_data!K95,[1]codelist_mapping!F:H,3,FALSE)))))))</f>
        <v>GTIP020</v>
      </c>
      <c r="N93" s="9" t="str">
        <f>IF([1]source_data!G95="","",IF([1]source_data!D95="","",VLOOKUP([1]source_data!D95,[1]geo_data!A:I,9,FALSE)))</f>
        <v>Polegate Central</v>
      </c>
      <c r="O93" s="9" t="str">
        <f>IF([1]source_data!G95="","",IF([1]source_data!D95="","",VLOOKUP([1]source_data!D95,[1]geo_data!A:I,8,FALSE)))</f>
        <v>E05011655</v>
      </c>
      <c r="P93" s="9" t="str">
        <f>IF([1]source_data!G95="","",IF(LEFT(O93,3)="E05","WD",IF(LEFT(O93,3)="S13","WD",IF(LEFT(O93,3)="W05","WD",IF(LEFT(O93,3)="W06","UA",IF(LEFT(O93,3)="S12","CA",IF(LEFT(O93,3)="E06","UA",IF(LEFT(O93,3)="E07","NMD",IF(LEFT(O93,3)="E08","MD",IF(LEFT(O93,3)="E09","LONB"))))))))))</f>
        <v>WD</v>
      </c>
      <c r="Q93" s="9" t="str">
        <f>IF([1]source_data!G95="","",IF([1]source_data!D95="","",VLOOKUP([1]source_data!D95,[1]geo_data!A:I,7,FALSE)))</f>
        <v>Wealden</v>
      </c>
      <c r="R93" s="9" t="str">
        <f>IF([1]source_data!G95="","",IF([1]source_data!D95="","",VLOOKUP([1]source_data!D95,[1]geo_data!A:I,6,FALSE)))</f>
        <v>E07000065</v>
      </c>
      <c r="S93" s="9" t="str">
        <f>IF([1]source_data!G95="","",IF(LEFT(R93,3)="E05","WD",IF(LEFT(R93,3)="S13","WD",IF(LEFT(R93,3)="W05","WD",IF(LEFT(R93,3)="W06","UA",IF(LEFT(R93,3)="S12","CA",IF(LEFT(R93,3)="E06","UA",IF(LEFT(R93,3)="E07","NMD",IF(LEFT(R93,3)="E08","MD",IF(LEFT(R93,3)="E09","LONB"))))))))))</f>
        <v>NMD</v>
      </c>
      <c r="T93" s="6" t="str">
        <f>IF([1]source_data!G95="","",IF([1]source_data!N95="","",[1]source_data!N95))</f>
        <v>Hardship Grant</v>
      </c>
      <c r="U93" s="10">
        <f>IF([1]source_data!G95="","",[1]tailored_settings!$B$8)</f>
        <v>45622</v>
      </c>
      <c r="V93" s="6" t="str">
        <f>IF([1]source_data!G95="","",[1]tailored_settings!$B$9)</f>
        <v>http://www.longleigh.org/</v>
      </c>
      <c r="W93" s="8">
        <f>IF([1]source_data!G95="","",IF([1]source_data!O95="","",[1]source_data!O95))</f>
        <v>45176</v>
      </c>
      <c r="X93" s="8">
        <f>IF([1]source_data!G95="","",IF([1]source_data!P95="","",[1]source_data!P95))</f>
        <v>45269</v>
      </c>
      <c r="Y93" s="6" t="str">
        <f>IF([1]source_data!G95="","",IF([1]source_data!Q95="","",[1]source_data!Q95))</f>
        <v/>
      </c>
      <c r="Z93" s="11" t="str">
        <f>IF([1]source_data!G95="","",IF([1]source_data!I95="","",[1]tailored_settings!$B$10))</f>
        <v>Primary grant reason</v>
      </c>
      <c r="AA93" s="11" t="str">
        <f>IF([1]source_data!G95="","",IF([1]source_data!I95="","",[1]source_data!I95))</f>
        <v>2. Customer receiving medication and/or therapy for a mental health condition or substance addiction</v>
      </c>
      <c r="AB93" s="11" t="str">
        <f>IF([1]source_data!G95="","",IF([1]source_data!J95="","",[1]tailored_settings!$B$11))</f>
        <v/>
      </c>
      <c r="AC93" s="11" t="str">
        <f>IF([1]source_data!G95="","",IF([1]source_data!J95="","",[1]source_data!J95))</f>
        <v/>
      </c>
      <c r="AD93" s="11" t="str">
        <f>IF([1]source_data!G95="","",IF([1]source_data!K95="","",[1]tailored_settings!$B$12))</f>
        <v>Grant purpose</v>
      </c>
      <c r="AE93" s="11" t="str">
        <f>IF([1]source_data!G95="","",IF([1]source_data!K95="","",[1]source_data!K95))</f>
        <v>Appliances</v>
      </c>
      <c r="AF93" s="11" t="str">
        <f>IF([1]source_data!G95="","",IF([1]source_data!L95="","",[1]tailored_settings!$B$13))</f>
        <v/>
      </c>
      <c r="AG93" s="11" t="str">
        <f>IF([1]source_data!G95="","",IF([1]source_data!L95="","",[1]source_data!L95))</f>
        <v/>
      </c>
      <c r="AH93" s="11" t="str">
        <f>IF([1]source_data!G95="","",IF([1]source_data!M95="","",[1]tailored_settings!$B$14))</f>
        <v/>
      </c>
      <c r="AI93" s="11" t="str">
        <f>IF([1]source_data!G95="","",IF([1]source_data!M95="","",[1]source_data!M95))</f>
        <v/>
      </c>
    </row>
    <row r="94" spans="1:35" x14ac:dyDescent="0.2">
      <c r="A94" s="6" t="str">
        <f>IF([1]source_data!G96="","",IF(AND([1]source_data!C96&lt;&gt;"",[1]tailored_settings!$B$15="Publish"),CONCATENATE([1]tailored_settings!$B$2&amp;[1]source_data!C96),IF(AND([1]source_data!C96&lt;&gt;"",[1]tailored_settings!$B$15="Do not publish"),CONCATENATE([1]tailored_settings!$B$2&amp;TEXT(ROW(A94)-1,"0000")&amp;"_"&amp;TEXT(F94,"yyyy-mm")),CONCATENATE([1]tailored_settings!$B$2&amp;TEXT(ROW(A94)-1,"0000")&amp;"_"&amp;TEXT(F94,"yyyy-mm")))))</f>
        <v>360G-Longleigh-E23-00106W</v>
      </c>
      <c r="B94" s="6" t="str">
        <f>IF([1]source_data!G96="","",IF([1]source_data!E96&lt;&gt;"",[1]source_data!E96,CONCATENATE("Grant to "&amp;G94)))</f>
        <v>Grant to Individual Recipient</v>
      </c>
      <c r="C94" s="6" t="str">
        <f>IF([1]source_data!G96="","",IF([1]source_data!F96="","",[1]source_data!F96))</f>
        <v>Helping to alleviate financial hardship</v>
      </c>
      <c r="D94" s="7">
        <f>IF([1]source_data!G96="","",IF([1]source_data!G96="","",[1]source_data!G96))</f>
        <v>989.97</v>
      </c>
      <c r="E94" s="6" t="str">
        <f>IF([1]source_data!G96="","",[1]tailored_settings!$B$3)</f>
        <v>GBP</v>
      </c>
      <c r="F94" s="8">
        <f>IF([1]source_data!G96="","",IF([1]source_data!H96="","",[1]source_data!H96))</f>
        <v>45176</v>
      </c>
      <c r="G94" s="6" t="str">
        <f>IF([1]source_data!G96="","",[1]tailored_settings!$B$5)</f>
        <v>Individual Recipient</v>
      </c>
      <c r="H94" s="6" t="str">
        <f>IF([1]source_data!G96="","",IF(AND([1]source_data!A96&lt;&gt;"",[1]tailored_settings!$B$16="Publish"),CONCATENATE([1]tailored_settings!$B$2&amp;[1]source_data!A96),IF(AND([1]source_data!A96&lt;&gt;"",[1]tailored_settings!$B$16="Do not publish"),CONCATENATE([1]tailored_settings!$B$4&amp;TEXT(ROW(A94)-1,"0000")&amp;"_"&amp;TEXT(F94,"yyyy-mm")),CONCATENATE([1]tailored_settings!$B$4&amp;TEXT(ROW(A94)-1,"0000")&amp;"_"&amp;TEXT(F94,"yyyy-mm")))))</f>
        <v>360G-Longleigh-IND-0093_2023-09</v>
      </c>
      <c r="I94" s="6" t="str">
        <f>IF([1]source_data!G96="","",[1]tailored_settings!$B$7)</f>
        <v>Longleigh Foundation</v>
      </c>
      <c r="J94" s="6" t="str">
        <f>IF([1]source_data!G96="","",[1]tailored_settings!$B$6)</f>
        <v>GB-CHC-1169016</v>
      </c>
      <c r="K94" s="6" t="str">
        <f>IF([1]source_data!G96="","",IF([1]source_data!I96="","",VLOOKUP([1]source_data!I96,[1]codelist_mapping!A:C,3,FALSE)))</f>
        <v>GTIR040</v>
      </c>
      <c r="L94" s="6" t="str">
        <f>IF([1]source_data!G96="","",IF([1]source_data!J96="","",VLOOKUP([1]source_data!J96,[1]codelist_mapping!A:C,3,FALSE)))</f>
        <v/>
      </c>
      <c r="M94" s="6" t="str">
        <f>IF([1]source_data!G96="","",IF([1]source_data!K96="","",IF([1]source_data!M96&lt;&gt;"",CONCATENATE(VLOOKUP([1]source_data!K96,[1]codelist_mapping!F:H,3,FALSE)&amp;";"&amp;VLOOKUP([1]source_data!L96,[1]codelist_mapping!F:H,3,FALSE)&amp;";"&amp;VLOOKUP([1]source_data!M96,[1]codelist_mapping!F:H,3,FALSE)),IF([1]source_data!L96&lt;&gt;"",CONCATENATE(VLOOKUP([1]source_data!K96,[1]codelist_mapping!F:H,3,FALSE)&amp;";"&amp;VLOOKUP([1]source_data!L96,[1]codelist_mapping!F:H,3,FALSE)),IF([1]source_data!K96&lt;&gt;"",CONCATENATE(VLOOKUP([1]source_data!K96,[1]codelist_mapping!F:H,3,FALSE)))))))</f>
        <v>GTIP020;GTIP070;GTIP060</v>
      </c>
      <c r="N94" s="9" t="str">
        <f>IF([1]source_data!G96="","",IF([1]source_data!D96="","",VLOOKUP([1]source_data!D96,[1]geo_data!A:I,9,FALSE)))</f>
        <v>Lytchett Matravers &amp; Upton</v>
      </c>
      <c r="O94" s="9" t="str">
        <f>IF([1]source_data!G96="","",IF([1]source_data!D96="","",VLOOKUP([1]source_data!D96,[1]geo_data!A:I,8,FALSE)))</f>
        <v>E05012706</v>
      </c>
      <c r="P94" s="9" t="str">
        <f>IF([1]source_data!G96="","",IF(LEFT(O94,3)="E05","WD",IF(LEFT(O94,3)="S13","WD",IF(LEFT(O94,3)="W05","WD",IF(LEFT(O94,3)="W06","UA",IF(LEFT(O94,3)="S12","CA",IF(LEFT(O94,3)="E06","UA",IF(LEFT(O94,3)="E07","NMD",IF(LEFT(O94,3)="E08","MD",IF(LEFT(O94,3)="E09","LONB"))))))))))</f>
        <v>WD</v>
      </c>
      <c r="Q94" s="9" t="str">
        <f>IF([1]source_data!G96="","",IF([1]source_data!D96="","",VLOOKUP([1]source_data!D96,[1]geo_data!A:I,7,FALSE)))</f>
        <v>Dorset</v>
      </c>
      <c r="R94" s="9" t="str">
        <f>IF([1]source_data!G96="","",IF([1]source_data!D96="","",VLOOKUP([1]source_data!D96,[1]geo_data!A:I,6,FALSE)))</f>
        <v>E06000059</v>
      </c>
      <c r="S94" s="9" t="str">
        <f>IF([1]source_data!G96="","",IF(LEFT(R94,3)="E05","WD",IF(LEFT(R94,3)="S13","WD",IF(LEFT(R94,3)="W05","WD",IF(LEFT(R94,3)="W06","UA",IF(LEFT(R94,3)="S12","CA",IF(LEFT(R94,3)="E06","UA",IF(LEFT(R94,3)="E07","NMD",IF(LEFT(R94,3)="E08","MD",IF(LEFT(R94,3)="E09","LONB"))))))))))</f>
        <v>UA</v>
      </c>
      <c r="T94" s="6" t="str">
        <f>IF([1]source_data!G96="","",IF([1]source_data!N96="","",[1]source_data!N96))</f>
        <v>Hardship Grant</v>
      </c>
      <c r="U94" s="10">
        <f>IF([1]source_data!G96="","",[1]tailored_settings!$B$8)</f>
        <v>45622</v>
      </c>
      <c r="V94" s="6" t="str">
        <f>IF([1]source_data!G96="","",[1]tailored_settings!$B$9)</f>
        <v>http://www.longleigh.org/</v>
      </c>
      <c r="W94" s="8">
        <f>IF([1]source_data!G96="","",IF([1]source_data!O96="","",[1]source_data!O96))</f>
        <v>45176</v>
      </c>
      <c r="X94" s="8">
        <f>IF([1]source_data!G96="","",IF([1]source_data!P96="","",[1]source_data!P96))</f>
        <v>45269</v>
      </c>
      <c r="Y94" s="6" t="str">
        <f>IF([1]source_data!G96="","",IF([1]source_data!Q96="","",[1]source_data!Q96))</f>
        <v/>
      </c>
      <c r="Z94" s="11" t="str">
        <f>IF([1]source_data!G96="","",IF([1]source_data!I96="","",[1]tailored_settings!$B$10))</f>
        <v>Primary grant reason</v>
      </c>
      <c r="AA94" s="11" t="str">
        <f>IF([1]source_data!G96="","",IF([1]source_data!I96="","",[1]source_data!I96))</f>
        <v>2. Customer receiving medication and/or therapy for a mental health condition or substance addiction</v>
      </c>
      <c r="AB94" s="11" t="str">
        <f>IF([1]source_data!G96="","",IF([1]source_data!J96="","",[1]tailored_settings!$B$11))</f>
        <v/>
      </c>
      <c r="AC94" s="11" t="str">
        <f>IF([1]source_data!G96="","",IF([1]source_data!J96="","",[1]source_data!J96))</f>
        <v/>
      </c>
      <c r="AD94" s="11" t="str">
        <f>IF([1]source_data!G96="","",IF([1]source_data!K96="","",[1]tailored_settings!$B$12))</f>
        <v>Grant purpose</v>
      </c>
      <c r="AE94" s="11" t="str">
        <f>IF([1]source_data!G96="","",IF([1]source_data!K96="","",[1]source_data!K96))</f>
        <v xml:space="preserve">Furniture </v>
      </c>
      <c r="AF94" s="11" t="str">
        <f>IF([1]source_data!G96="","",IF([1]source_data!L96="","",[1]tailored_settings!$B$13))</f>
        <v>Grant purpose</v>
      </c>
      <c r="AG94" s="11" t="str">
        <f>IF([1]source_data!G96="","",IF([1]source_data!L96="","",[1]source_data!L96))</f>
        <v>Food Vouchers</v>
      </c>
      <c r="AH94" s="11" t="str">
        <f>IF([1]source_data!G96="","",IF([1]source_data!M96="","",[1]tailored_settings!$B$14))</f>
        <v>Grant purpose</v>
      </c>
      <c r="AI94" s="11" t="str">
        <f>IF([1]source_data!G96="","",IF([1]source_data!M96="","",[1]source_data!M96))</f>
        <v>Voucher for small household items</v>
      </c>
    </row>
    <row r="95" spans="1:35" x14ac:dyDescent="0.2">
      <c r="A95" s="6" t="str">
        <f>IF([1]source_data!G97="","",IF(AND([1]source_data!C97&lt;&gt;"",[1]tailored_settings!$B$15="Publish"),CONCATENATE([1]tailored_settings!$B$2&amp;[1]source_data!C97),IF(AND([1]source_data!C97&lt;&gt;"",[1]tailored_settings!$B$15="Do not publish"),CONCATENATE([1]tailored_settings!$B$2&amp;TEXT(ROW(A95)-1,"0000")&amp;"_"&amp;TEXT(F95,"yyyy-mm")),CONCATENATE([1]tailored_settings!$B$2&amp;TEXT(ROW(A95)-1,"0000")&amp;"_"&amp;TEXT(F95,"yyyy-mm")))))</f>
        <v>360G-Longleigh-E23-00107W</v>
      </c>
      <c r="B95" s="6" t="str">
        <f>IF([1]source_data!G97="","",IF([1]source_data!E97&lt;&gt;"",[1]source_data!E97,CONCATENATE("Grant to "&amp;G95)))</f>
        <v>Grant to Individual Recipient</v>
      </c>
      <c r="C95" s="6" t="str">
        <f>IF([1]source_data!G97="","",IF([1]source_data!F97="","",[1]source_data!F97))</f>
        <v>Helping to alleviate financial hardship</v>
      </c>
      <c r="D95" s="7">
        <f>IF([1]source_data!G97="","",IF([1]source_data!G97="","",[1]source_data!G97))</f>
        <v>1000</v>
      </c>
      <c r="E95" s="6" t="str">
        <f>IF([1]source_data!G97="","",[1]tailored_settings!$B$3)</f>
        <v>GBP</v>
      </c>
      <c r="F95" s="8">
        <f>IF([1]source_data!G97="","",IF([1]source_data!H97="","",[1]source_data!H97))</f>
        <v>45176</v>
      </c>
      <c r="G95" s="6" t="str">
        <f>IF([1]source_data!G97="","",[1]tailored_settings!$B$5)</f>
        <v>Individual Recipient</v>
      </c>
      <c r="H95" s="6" t="str">
        <f>IF([1]source_data!G97="","",IF(AND([1]source_data!A97&lt;&gt;"",[1]tailored_settings!$B$16="Publish"),CONCATENATE([1]tailored_settings!$B$2&amp;[1]source_data!A97),IF(AND([1]source_data!A97&lt;&gt;"",[1]tailored_settings!$B$16="Do not publish"),CONCATENATE([1]tailored_settings!$B$4&amp;TEXT(ROW(A95)-1,"0000")&amp;"_"&amp;TEXT(F95,"yyyy-mm")),CONCATENATE([1]tailored_settings!$B$4&amp;TEXT(ROW(A95)-1,"0000")&amp;"_"&amp;TEXT(F95,"yyyy-mm")))))</f>
        <v>360G-Longleigh-IND-0094_2023-09</v>
      </c>
      <c r="I95" s="6" t="str">
        <f>IF([1]source_data!G97="","",[1]tailored_settings!$B$7)</f>
        <v>Longleigh Foundation</v>
      </c>
      <c r="J95" s="6" t="str">
        <f>IF([1]source_data!G97="","",[1]tailored_settings!$B$6)</f>
        <v>GB-CHC-1169016</v>
      </c>
      <c r="K95" s="6" t="str">
        <f>IF([1]source_data!G97="","",IF([1]source_data!I97="","",VLOOKUP([1]source_data!I97,[1]codelist_mapping!A:C,3,FALSE)))</f>
        <v>GTIR010</v>
      </c>
      <c r="L95" s="6" t="str">
        <f>IF([1]source_data!G97="","",IF([1]source_data!J97="","",VLOOKUP([1]source_data!J97,[1]codelist_mapping!A:C,3,FALSE)))</f>
        <v/>
      </c>
      <c r="M95" s="6" t="str">
        <f>IF([1]source_data!G97="","",IF([1]source_data!K97="","",IF([1]source_data!M97&lt;&gt;"",CONCATENATE(VLOOKUP([1]source_data!K97,[1]codelist_mapping!F:H,3,FALSE)&amp;";"&amp;VLOOKUP([1]source_data!L97,[1]codelist_mapping!F:H,3,FALSE)&amp;";"&amp;VLOOKUP([1]source_data!M97,[1]codelist_mapping!F:H,3,FALSE)),IF([1]source_data!L97&lt;&gt;"",CONCATENATE(VLOOKUP([1]source_data!K97,[1]codelist_mapping!F:H,3,FALSE)&amp;";"&amp;VLOOKUP([1]source_data!L97,[1]codelist_mapping!F:H,3,FALSE)),IF([1]source_data!K97&lt;&gt;"",CONCATENATE(VLOOKUP([1]source_data!K97,[1]codelist_mapping!F:H,3,FALSE)))))))</f>
        <v>GTIP070;GTIP080</v>
      </c>
      <c r="N95" s="9" t="str">
        <f>IF([1]source_data!G97="","",IF([1]source_data!D97="","",VLOOKUP([1]source_data!D97,[1]geo_data!A:I,9,FALSE)))</f>
        <v>South Charnwood</v>
      </c>
      <c r="O95" s="9" t="str">
        <f>IF([1]source_data!G97="","",IF([1]source_data!D97="","",VLOOKUP([1]source_data!D97,[1]geo_data!A:I,8,FALSE)))</f>
        <v>E05014685</v>
      </c>
      <c r="P95" s="9" t="str">
        <f>IF([1]source_data!G97="","",IF(LEFT(O95,3)="E05","WD",IF(LEFT(O95,3)="S13","WD",IF(LEFT(O95,3)="W05","WD",IF(LEFT(O95,3)="W06","UA",IF(LEFT(O95,3)="S12","CA",IF(LEFT(O95,3)="E06","UA",IF(LEFT(O95,3)="E07","NMD",IF(LEFT(O95,3)="E08","MD",IF(LEFT(O95,3)="E09","LONB"))))))))))</f>
        <v>WD</v>
      </c>
      <c r="Q95" s="9" t="str">
        <f>IF([1]source_data!G97="","",IF([1]source_data!D97="","",VLOOKUP([1]source_data!D97,[1]geo_data!A:I,7,FALSE)))</f>
        <v>Charnwood</v>
      </c>
      <c r="R95" s="9" t="str">
        <f>IF([1]source_data!G97="","",IF([1]source_data!D97="","",VLOOKUP([1]source_data!D97,[1]geo_data!A:I,6,FALSE)))</f>
        <v>E07000130</v>
      </c>
      <c r="S95" s="9" t="str">
        <f>IF([1]source_data!G97="","",IF(LEFT(R95,3)="E05","WD",IF(LEFT(R95,3)="S13","WD",IF(LEFT(R95,3)="W05","WD",IF(LEFT(R95,3)="W06","UA",IF(LEFT(R95,3)="S12","CA",IF(LEFT(R95,3)="E06","UA",IF(LEFT(R95,3)="E07","NMD",IF(LEFT(R95,3)="E08","MD",IF(LEFT(R95,3)="E09","LONB"))))))))))</f>
        <v>NMD</v>
      </c>
      <c r="T95" s="6" t="str">
        <f>IF([1]source_data!G97="","",IF([1]source_data!N97="","",[1]source_data!N97))</f>
        <v>Hardship Grant</v>
      </c>
      <c r="U95" s="10">
        <f>IF([1]source_data!G97="","",[1]tailored_settings!$B$8)</f>
        <v>45622</v>
      </c>
      <c r="V95" s="6" t="str">
        <f>IF([1]source_data!G97="","",[1]tailored_settings!$B$9)</f>
        <v>http://www.longleigh.org/</v>
      </c>
      <c r="W95" s="8">
        <f>IF([1]source_data!G97="","",IF([1]source_data!O97="","",[1]source_data!O97))</f>
        <v>45176</v>
      </c>
      <c r="X95" s="8">
        <f>IF([1]source_data!G97="","",IF([1]source_data!P97="","",[1]source_data!P97))</f>
        <v>45273</v>
      </c>
      <c r="Y95" s="6" t="str">
        <f>IF([1]source_data!G97="","",IF([1]source_data!Q97="","",[1]source_data!Q97))</f>
        <v/>
      </c>
      <c r="Z95" s="11" t="str">
        <f>IF([1]source_data!G97="","",IF([1]source_data!I97="","",[1]tailored_settings!$B$10))</f>
        <v>Primary grant reason</v>
      </c>
      <c r="AA95" s="11" t="str">
        <f>IF([1]source_data!G97="","",IF([1]source_data!I97="","",[1]source_data!I97))</f>
        <v>7. Customer where there is a child/ren in receipt of means-tested free school meals</v>
      </c>
      <c r="AB95" s="11" t="str">
        <f>IF([1]source_data!G97="","",IF([1]source_data!J97="","",[1]tailored_settings!$B$11))</f>
        <v/>
      </c>
      <c r="AC95" s="11" t="str">
        <f>IF([1]source_data!G97="","",IF([1]source_data!J97="","",[1]source_data!J97))</f>
        <v/>
      </c>
      <c r="AD95" s="11" t="str">
        <f>IF([1]source_data!G97="","",IF([1]source_data!K97="","",[1]tailored_settings!$B$12))</f>
        <v>Grant purpose</v>
      </c>
      <c r="AE95" s="11" t="str">
        <f>IF([1]source_data!G97="","",IF([1]source_data!K97="","",[1]source_data!K97))</f>
        <v>Food Vouchers</v>
      </c>
      <c r="AF95" s="11" t="str">
        <f>IF([1]source_data!G97="","",IF([1]source_data!L97="","",[1]tailored_settings!$B$13))</f>
        <v>Grant purpose</v>
      </c>
      <c r="AG95" s="11" t="str">
        <f>IF([1]source_data!G97="","",IF([1]source_data!L97="","",[1]source_data!L97))</f>
        <v>Clothing</v>
      </c>
      <c r="AH95" s="11" t="str">
        <f>IF([1]source_data!G97="","",IF([1]source_data!M97="","",[1]tailored_settings!$B$14))</f>
        <v/>
      </c>
      <c r="AI95" s="11" t="str">
        <f>IF([1]source_data!G97="","",IF([1]source_data!M97="","",[1]source_data!M97))</f>
        <v/>
      </c>
    </row>
    <row r="96" spans="1:35" x14ac:dyDescent="0.2">
      <c r="A96" s="6" t="str">
        <f>IF([1]source_data!G98="","",IF(AND([1]source_data!C98&lt;&gt;"",[1]tailored_settings!$B$15="Publish"),CONCATENATE([1]tailored_settings!$B$2&amp;[1]source_data!C98),IF(AND([1]source_data!C98&lt;&gt;"",[1]tailored_settings!$B$15="Do not publish"),CONCATENATE([1]tailored_settings!$B$2&amp;TEXT(ROW(A96)-1,"0000")&amp;"_"&amp;TEXT(F96,"yyyy-mm")),CONCATENATE([1]tailored_settings!$B$2&amp;TEXT(ROW(A96)-1,"0000")&amp;"_"&amp;TEXT(F96,"yyyy-mm")))))</f>
        <v>360G-Longleigh-E23-00108W</v>
      </c>
      <c r="B96" s="6" t="str">
        <f>IF([1]source_data!G98="","",IF([1]source_data!E98&lt;&gt;"",[1]source_data!E98,CONCATENATE("Grant to "&amp;G96)))</f>
        <v>Grant to Individual Recipient</v>
      </c>
      <c r="C96" s="6" t="str">
        <f>IF([1]source_data!G98="","",IF([1]source_data!F98="","",[1]source_data!F98))</f>
        <v xml:space="preserve">Providing new flooring </v>
      </c>
      <c r="D96" s="7">
        <f>IF([1]source_data!G98="","",IF([1]source_data!G98="","",[1]source_data!G98))</f>
        <v>1742.79</v>
      </c>
      <c r="E96" s="6" t="str">
        <f>IF([1]source_data!G98="","",[1]tailored_settings!$B$3)</f>
        <v>GBP</v>
      </c>
      <c r="F96" s="8">
        <f>IF([1]source_data!G98="","",IF([1]source_data!H98="","",[1]source_data!H98))</f>
        <v>45194</v>
      </c>
      <c r="G96" s="6" t="str">
        <f>IF([1]source_data!G98="","",[1]tailored_settings!$B$5)</f>
        <v>Individual Recipient</v>
      </c>
      <c r="H96" s="6" t="str">
        <f>IF([1]source_data!G98="","",IF(AND([1]source_data!A98&lt;&gt;"",[1]tailored_settings!$B$16="Publish"),CONCATENATE([1]tailored_settings!$B$2&amp;[1]source_data!A98),IF(AND([1]source_data!A98&lt;&gt;"",[1]tailored_settings!$B$16="Do not publish"),CONCATENATE([1]tailored_settings!$B$4&amp;TEXT(ROW(A96)-1,"0000")&amp;"_"&amp;TEXT(F96,"yyyy-mm")),CONCATENATE([1]tailored_settings!$B$4&amp;TEXT(ROW(A96)-1,"0000")&amp;"_"&amp;TEXT(F96,"yyyy-mm")))))</f>
        <v>360G-Longleigh-IND-0095_2023-09</v>
      </c>
      <c r="I96" s="6" t="str">
        <f>IF([1]source_data!G98="","",[1]tailored_settings!$B$7)</f>
        <v>Longleigh Foundation</v>
      </c>
      <c r="J96" s="6" t="str">
        <f>IF([1]source_data!G98="","",[1]tailored_settings!$B$6)</f>
        <v>GB-CHC-1169016</v>
      </c>
      <c r="K96" s="6" t="str">
        <f>IF([1]source_data!G98="","",IF([1]source_data!I98="","",VLOOKUP([1]source_data!I98,[1]codelist_mapping!A:C,3,FALSE)))</f>
        <v>GTIR030</v>
      </c>
      <c r="L96" s="6" t="str">
        <f>IF([1]source_data!G98="","",IF([1]source_data!J98="","",VLOOKUP([1]source_data!J98,[1]codelist_mapping!A:C,3,FALSE)))</f>
        <v/>
      </c>
      <c r="M96" s="6" t="str">
        <f>IF([1]source_data!G98="","",IF([1]source_data!K98="","",IF([1]source_data!M98&lt;&gt;"",CONCATENATE(VLOOKUP([1]source_data!K98,[1]codelist_mapping!F:H,3,FALSE)&amp;";"&amp;VLOOKUP([1]source_data!L98,[1]codelist_mapping!F:H,3,FALSE)&amp;";"&amp;VLOOKUP([1]source_data!M98,[1]codelist_mapping!F:H,3,FALSE)),IF([1]source_data!L98&lt;&gt;"",CONCATENATE(VLOOKUP([1]source_data!K98,[1]codelist_mapping!F:H,3,FALSE)&amp;";"&amp;VLOOKUP([1]source_data!L98,[1]codelist_mapping!F:H,3,FALSE)),IF([1]source_data!K98&lt;&gt;"",CONCATENATE(VLOOKUP([1]source_data!K98,[1]codelist_mapping!F:H,3,FALSE)))))))</f>
        <v>GTIP030</v>
      </c>
      <c r="N96" s="9" t="str">
        <f>IF([1]source_data!G98="","",IF([1]source_data!D98="","",VLOOKUP([1]source_data!D98,[1]geo_data!A:I,9,FALSE)))</f>
        <v>Leominster East</v>
      </c>
      <c r="O96" s="9" t="str">
        <f>IF([1]source_data!G98="","",IF([1]source_data!D98="","",VLOOKUP([1]source_data!D98,[1]geo_data!A:I,8,FALSE)))</f>
        <v>E05009468</v>
      </c>
      <c r="P96" s="9" t="str">
        <f>IF([1]source_data!G98="","",IF(LEFT(O96,3)="E05","WD",IF(LEFT(O96,3)="S13","WD",IF(LEFT(O96,3)="W05","WD",IF(LEFT(O96,3)="W06","UA",IF(LEFT(O96,3)="S12","CA",IF(LEFT(O96,3)="E06","UA",IF(LEFT(O96,3)="E07","NMD",IF(LEFT(O96,3)="E08","MD",IF(LEFT(O96,3)="E09","LONB"))))))))))</f>
        <v>WD</v>
      </c>
      <c r="Q96" s="9" t="str">
        <f>IF([1]source_data!G98="","",IF([1]source_data!D98="","",VLOOKUP([1]source_data!D98,[1]geo_data!A:I,7,FALSE)))</f>
        <v>Herefordshire, County of</v>
      </c>
      <c r="R96" s="9" t="str">
        <f>IF([1]source_data!G98="","",IF([1]source_data!D98="","",VLOOKUP([1]source_data!D98,[1]geo_data!A:I,6,FALSE)))</f>
        <v>E06000019</v>
      </c>
      <c r="S96" s="9" t="str">
        <f>IF([1]source_data!G98="","",IF(LEFT(R96,3)="E05","WD",IF(LEFT(R96,3)="S13","WD",IF(LEFT(R96,3)="W05","WD",IF(LEFT(R96,3)="W06","UA",IF(LEFT(R96,3)="S12","CA",IF(LEFT(R96,3)="E06","UA",IF(LEFT(R96,3)="E07","NMD",IF(LEFT(R96,3)="E08","MD",IF(LEFT(R96,3)="E09","LONB"))))))))))</f>
        <v>UA</v>
      </c>
      <c r="T96" s="6" t="str">
        <f>IF([1]source_data!G98="","",IF([1]source_data!N98="","",[1]source_data!N98))</f>
        <v>Flooring Grant</v>
      </c>
      <c r="U96" s="10">
        <f>IF([1]source_data!G98="","",[1]tailored_settings!$B$8)</f>
        <v>45622</v>
      </c>
      <c r="V96" s="6" t="str">
        <f>IF([1]source_data!G98="","",[1]tailored_settings!$B$9)</f>
        <v>http://www.longleigh.org/</v>
      </c>
      <c r="W96" s="8">
        <f>IF([1]source_data!G98="","",IF([1]source_data!O98="","",[1]source_data!O98))</f>
        <v>45194</v>
      </c>
      <c r="X96" s="8">
        <f>IF([1]source_data!G98="","",IF([1]source_data!P98="","",[1]source_data!P98))</f>
        <v>45268</v>
      </c>
      <c r="Y96" s="6" t="str">
        <f>IF([1]source_data!G98="","",IF([1]source_data!Q98="","",[1]source_data!Q98))</f>
        <v/>
      </c>
      <c r="Z96" s="11" t="str">
        <f>IF([1]source_data!G98="","",IF([1]source_data!I98="","",[1]tailored_settings!$B$10))</f>
        <v>Primary grant reason</v>
      </c>
      <c r="AA96" s="11" t="str">
        <f>IF([1]source_data!G98="","",IF([1]source_data!I98="","",[1]source_data!I98))</f>
        <v>1. Customer (or family member residing with them) with a diagnosed condition or disability (physical and/or sensory and/or behavioural)</v>
      </c>
      <c r="AB96" s="11" t="str">
        <f>IF([1]source_data!G98="","",IF([1]source_data!J98="","",[1]tailored_settings!$B$11))</f>
        <v/>
      </c>
      <c r="AC96" s="11" t="str">
        <f>IF([1]source_data!G98="","",IF([1]source_data!J98="","",[1]source_data!J98))</f>
        <v/>
      </c>
      <c r="AD96" s="11" t="str">
        <f>IF([1]source_data!G98="","",IF([1]source_data!K98="","",[1]tailored_settings!$B$12))</f>
        <v>Grant purpose</v>
      </c>
      <c r="AE96" s="11" t="str">
        <f>IF([1]source_data!G98="","",IF([1]source_data!K98="","",[1]source_data!K98))</f>
        <v>Flooring</v>
      </c>
      <c r="AF96" s="11" t="str">
        <f>IF([1]source_data!G98="","",IF([1]source_data!L98="","",[1]tailored_settings!$B$13))</f>
        <v/>
      </c>
      <c r="AG96" s="11" t="str">
        <f>IF([1]source_data!G98="","",IF([1]source_data!L98="","",[1]source_data!L98))</f>
        <v/>
      </c>
      <c r="AH96" s="11" t="str">
        <f>IF([1]source_data!G98="","",IF([1]source_data!M98="","",[1]tailored_settings!$B$14))</f>
        <v/>
      </c>
      <c r="AI96" s="11" t="str">
        <f>IF([1]source_data!G98="","",IF([1]source_data!M98="","",[1]source_data!M98))</f>
        <v/>
      </c>
    </row>
    <row r="97" spans="1:35" x14ac:dyDescent="0.2">
      <c r="A97" s="6" t="str">
        <f>IF([1]source_data!G99="","",IF(AND([1]source_data!C99&lt;&gt;"",[1]tailored_settings!$B$15="Publish"),CONCATENATE([1]tailored_settings!$B$2&amp;[1]source_data!C99),IF(AND([1]source_data!C99&lt;&gt;"",[1]tailored_settings!$B$15="Do not publish"),CONCATENATE([1]tailored_settings!$B$2&amp;TEXT(ROW(A97)-1,"0000")&amp;"_"&amp;TEXT(F97,"yyyy-mm")),CONCATENATE([1]tailored_settings!$B$2&amp;TEXT(ROW(A97)-1,"0000")&amp;"_"&amp;TEXT(F97,"yyyy-mm")))))</f>
        <v>360G-Longleigh-E23-00109W</v>
      </c>
      <c r="B97" s="6" t="str">
        <f>IF([1]source_data!G99="","",IF([1]source_data!E99&lt;&gt;"",[1]source_data!E99,CONCATENATE("Grant to "&amp;G97)))</f>
        <v>Grant to Individual Recipient</v>
      </c>
      <c r="C97" s="6" t="str">
        <f>IF([1]source_data!G99="","",IF([1]source_data!F99="","",[1]source_data!F99))</f>
        <v>Helping to alleviate financial hardship</v>
      </c>
      <c r="D97" s="7">
        <f>IF([1]source_data!G99="","",IF([1]source_data!G99="","",[1]source_data!G99))</f>
        <v>933.99</v>
      </c>
      <c r="E97" s="6" t="str">
        <f>IF([1]source_data!G99="","",[1]tailored_settings!$B$3)</f>
        <v>GBP</v>
      </c>
      <c r="F97" s="8">
        <f>IF([1]source_data!G99="","",IF([1]source_data!H99="","",[1]source_data!H99))</f>
        <v>45182</v>
      </c>
      <c r="G97" s="6" t="str">
        <f>IF([1]source_data!G99="","",[1]tailored_settings!$B$5)</f>
        <v>Individual Recipient</v>
      </c>
      <c r="H97" s="6" t="str">
        <f>IF([1]source_data!G99="","",IF(AND([1]source_data!A99&lt;&gt;"",[1]tailored_settings!$B$16="Publish"),CONCATENATE([1]tailored_settings!$B$2&amp;[1]source_data!A99),IF(AND([1]source_data!A99&lt;&gt;"",[1]tailored_settings!$B$16="Do not publish"),CONCATENATE([1]tailored_settings!$B$4&amp;TEXT(ROW(A97)-1,"0000")&amp;"_"&amp;TEXT(F97,"yyyy-mm")),CONCATENATE([1]tailored_settings!$B$4&amp;TEXT(ROW(A97)-1,"0000")&amp;"_"&amp;TEXT(F97,"yyyy-mm")))))</f>
        <v>360G-Longleigh-IND-0096_2023-09</v>
      </c>
      <c r="I97" s="6" t="str">
        <f>IF([1]source_data!G99="","",[1]tailored_settings!$B$7)</f>
        <v>Longleigh Foundation</v>
      </c>
      <c r="J97" s="6" t="str">
        <f>IF([1]source_data!G99="","",[1]tailored_settings!$B$6)</f>
        <v>GB-CHC-1169016</v>
      </c>
      <c r="K97" s="6" t="str">
        <f>IF([1]source_data!G99="","",IF([1]source_data!I99="","",VLOOKUP([1]source_data!I99,[1]codelist_mapping!A:C,3,FALSE)))</f>
        <v>GTIR030</v>
      </c>
      <c r="L97" s="6" t="str">
        <f>IF([1]source_data!G99="","",IF([1]source_data!J99="","",VLOOKUP([1]source_data!J99,[1]codelist_mapping!A:C,3,FALSE)))</f>
        <v/>
      </c>
      <c r="M97" s="6" t="str">
        <f>IF([1]source_data!G99="","",IF([1]source_data!K99="","",IF([1]source_data!M99&lt;&gt;"",CONCATENATE(VLOOKUP([1]source_data!K99,[1]codelist_mapping!F:H,3,FALSE)&amp;";"&amp;VLOOKUP([1]source_data!L99,[1]codelist_mapping!F:H,3,FALSE)&amp;";"&amp;VLOOKUP([1]source_data!M99,[1]codelist_mapping!F:H,3,FALSE)),IF([1]source_data!L99&lt;&gt;"",CONCATENATE(VLOOKUP([1]source_data!K99,[1]codelist_mapping!F:H,3,FALSE)&amp;";"&amp;VLOOKUP([1]source_data!L99,[1]codelist_mapping!F:H,3,FALSE)),IF([1]source_data!K99&lt;&gt;"",CONCATENATE(VLOOKUP([1]source_data!K99,[1]codelist_mapping!F:H,3,FALSE)))))))</f>
        <v>GTIP020</v>
      </c>
      <c r="N97" s="9" t="str">
        <f>IF([1]source_data!G99="","",IF([1]source_data!D99="","",VLOOKUP([1]source_data!D99,[1]geo_data!A:I,9,FALSE)))</f>
        <v>Putnoe</v>
      </c>
      <c r="O97" s="9" t="str">
        <f>IF([1]source_data!G99="","",IF([1]source_data!D99="","",VLOOKUP([1]source_data!D99,[1]geo_data!A:I,8,FALSE)))</f>
        <v>E05014509</v>
      </c>
      <c r="P97" s="9" t="str">
        <f>IF([1]source_data!G99="","",IF(LEFT(O97,3)="E05","WD",IF(LEFT(O97,3)="S13","WD",IF(LEFT(O97,3)="W05","WD",IF(LEFT(O97,3)="W06","UA",IF(LEFT(O97,3)="S12","CA",IF(LEFT(O97,3)="E06","UA",IF(LEFT(O97,3)="E07","NMD",IF(LEFT(O97,3)="E08","MD",IF(LEFT(O97,3)="E09","LONB"))))))))))</f>
        <v>WD</v>
      </c>
      <c r="Q97" s="9" t="str">
        <f>IF([1]source_data!G99="","",IF([1]source_data!D99="","",VLOOKUP([1]source_data!D99,[1]geo_data!A:I,7,FALSE)))</f>
        <v>Bedford</v>
      </c>
      <c r="R97" s="9" t="str">
        <f>IF([1]source_data!G99="","",IF([1]source_data!D99="","",VLOOKUP([1]source_data!D99,[1]geo_data!A:I,6,FALSE)))</f>
        <v>E06000055</v>
      </c>
      <c r="S97" s="9" t="str">
        <f>IF([1]source_data!G99="","",IF(LEFT(R97,3)="E05","WD",IF(LEFT(R97,3)="S13","WD",IF(LEFT(R97,3)="W05","WD",IF(LEFT(R97,3)="W06","UA",IF(LEFT(R97,3)="S12","CA",IF(LEFT(R97,3)="E06","UA",IF(LEFT(R97,3)="E07","NMD",IF(LEFT(R97,3)="E08","MD",IF(LEFT(R97,3)="E09","LONB"))))))))))</f>
        <v>UA</v>
      </c>
      <c r="T97" s="6" t="str">
        <f>IF([1]source_data!G99="","",IF([1]source_data!N99="","",[1]source_data!N99))</f>
        <v>Hardship Grant</v>
      </c>
      <c r="U97" s="10">
        <f>IF([1]source_data!G99="","",[1]tailored_settings!$B$8)</f>
        <v>45622</v>
      </c>
      <c r="V97" s="6" t="str">
        <f>IF([1]source_data!G99="","",[1]tailored_settings!$B$9)</f>
        <v>http://www.longleigh.org/</v>
      </c>
      <c r="W97" s="8">
        <f>IF([1]source_data!G99="","",IF([1]source_data!O99="","",[1]source_data!O99))</f>
        <v>45182</v>
      </c>
      <c r="X97" s="8">
        <f>IF([1]source_data!G99="","",IF([1]source_data!P99="","",[1]source_data!P99))</f>
        <v>45268</v>
      </c>
      <c r="Y97" s="6" t="str">
        <f>IF([1]source_data!G99="","",IF([1]source_data!Q99="","",[1]source_data!Q99))</f>
        <v/>
      </c>
      <c r="Z97" s="11" t="str">
        <f>IF([1]source_data!G99="","",IF([1]source_data!I99="","",[1]tailored_settings!$B$10))</f>
        <v>Primary grant reason</v>
      </c>
      <c r="AA97" s="11" t="str">
        <f>IF([1]source_data!G99="","",IF([1]source_data!I99="","",[1]source_data!I99))</f>
        <v>1. Customer (or family member residing with them) with a diagnosed condition or disability (physical and/or sensory and/or behavioural)</v>
      </c>
      <c r="AB97" s="11" t="str">
        <f>IF([1]source_data!G99="","",IF([1]source_data!J99="","",[1]tailored_settings!$B$11))</f>
        <v/>
      </c>
      <c r="AC97" s="11" t="str">
        <f>IF([1]source_data!G99="","",IF([1]source_data!J99="","",[1]source_data!J99))</f>
        <v/>
      </c>
      <c r="AD97" s="11" t="str">
        <f>IF([1]source_data!G99="","",IF([1]source_data!K99="","",[1]tailored_settings!$B$12))</f>
        <v>Grant purpose</v>
      </c>
      <c r="AE97" s="11" t="str">
        <f>IF([1]source_data!G99="","",IF([1]source_data!K99="","",[1]source_data!K99))</f>
        <v xml:space="preserve">Furniture </v>
      </c>
      <c r="AF97" s="11" t="str">
        <f>IF([1]source_data!G99="","",IF([1]source_data!L99="","",[1]tailored_settings!$B$13))</f>
        <v/>
      </c>
      <c r="AG97" s="11" t="str">
        <f>IF([1]source_data!G99="","",IF([1]source_data!L99="","",[1]source_data!L99))</f>
        <v/>
      </c>
      <c r="AH97" s="11" t="str">
        <f>IF([1]source_data!G99="","",IF([1]source_data!M99="","",[1]tailored_settings!$B$14))</f>
        <v/>
      </c>
      <c r="AI97" s="11" t="str">
        <f>IF([1]source_data!G99="","",IF([1]source_data!M99="","",[1]source_data!M99))</f>
        <v/>
      </c>
    </row>
    <row r="98" spans="1:35" x14ac:dyDescent="0.2">
      <c r="A98" s="6" t="str">
        <f>IF([1]source_data!G100="","",IF(AND([1]source_data!C100&lt;&gt;"",[1]tailored_settings!$B$15="Publish"),CONCATENATE([1]tailored_settings!$B$2&amp;[1]source_data!C100),IF(AND([1]source_data!C100&lt;&gt;"",[1]tailored_settings!$B$15="Do not publish"),CONCATENATE([1]tailored_settings!$B$2&amp;TEXT(ROW(A98)-1,"0000")&amp;"_"&amp;TEXT(F98,"yyyy-mm")),CONCATENATE([1]tailored_settings!$B$2&amp;TEXT(ROW(A98)-1,"0000")&amp;"_"&amp;TEXT(F98,"yyyy-mm")))))</f>
        <v>360G-Longleigh-E23-00110W</v>
      </c>
      <c r="B98" s="6" t="str">
        <f>IF([1]source_data!G100="","",IF([1]source_data!E100&lt;&gt;"",[1]source_data!E100,CONCATENATE("Grant to "&amp;G98)))</f>
        <v>Grant to Individual Recipient</v>
      </c>
      <c r="C98" s="6" t="str">
        <f>IF([1]source_data!G100="","",IF([1]source_data!F100="","",[1]source_data!F100))</f>
        <v>Providing financial aid during a time of crisis</v>
      </c>
      <c r="D98" s="7">
        <f>IF([1]source_data!G100="","",IF([1]source_data!G100="","",[1]source_data!G100))</f>
        <v>500</v>
      </c>
      <c r="E98" s="6" t="str">
        <f>IF([1]source_data!G100="","",[1]tailored_settings!$B$3)</f>
        <v>GBP</v>
      </c>
      <c r="F98" s="8">
        <f>IF([1]source_data!G100="","",IF([1]source_data!H100="","",[1]source_data!H100))</f>
        <v>45176</v>
      </c>
      <c r="G98" s="6" t="str">
        <f>IF([1]source_data!G100="","",[1]tailored_settings!$B$5)</f>
        <v>Individual Recipient</v>
      </c>
      <c r="H98" s="6" t="str">
        <f>IF([1]source_data!G100="","",IF(AND([1]source_data!A100&lt;&gt;"",[1]tailored_settings!$B$16="Publish"),CONCATENATE([1]tailored_settings!$B$2&amp;[1]source_data!A100),IF(AND([1]source_data!A100&lt;&gt;"",[1]tailored_settings!$B$16="Do not publish"),CONCATENATE([1]tailored_settings!$B$4&amp;TEXT(ROW(A98)-1,"0000")&amp;"_"&amp;TEXT(F98,"yyyy-mm")),CONCATENATE([1]tailored_settings!$B$4&amp;TEXT(ROW(A98)-1,"0000")&amp;"_"&amp;TEXT(F98,"yyyy-mm")))))</f>
        <v>360G-Longleigh-IND-0097_2023-09</v>
      </c>
      <c r="I98" s="6" t="str">
        <f>IF([1]source_data!G100="","",[1]tailored_settings!$B$7)</f>
        <v>Longleigh Foundation</v>
      </c>
      <c r="J98" s="6" t="str">
        <f>IF([1]source_data!G100="","",[1]tailored_settings!$B$6)</f>
        <v>GB-CHC-1169016</v>
      </c>
      <c r="K98" s="6" t="str">
        <f>IF([1]source_data!G100="","",IF([1]source_data!I100="","",VLOOKUP([1]source_data!I100,[1]codelist_mapping!A:C,3,FALSE)))</f>
        <v>GTIR060</v>
      </c>
      <c r="L98" s="6" t="str">
        <f>IF([1]source_data!G100="","",IF([1]source_data!J100="","",VLOOKUP([1]source_data!J100,[1]codelist_mapping!A:C,3,FALSE)))</f>
        <v/>
      </c>
      <c r="M98" s="6" t="str">
        <f>IF([1]source_data!G100="","",IF([1]source_data!K100="","",IF([1]source_data!M100&lt;&gt;"",CONCATENATE(VLOOKUP([1]source_data!K100,[1]codelist_mapping!F:H,3,FALSE)&amp;";"&amp;VLOOKUP([1]source_data!L100,[1]codelist_mapping!F:H,3,FALSE)&amp;";"&amp;VLOOKUP([1]source_data!M100,[1]codelist_mapping!F:H,3,FALSE)),IF([1]source_data!L100&lt;&gt;"",CONCATENATE(VLOOKUP([1]source_data!K100,[1]codelist_mapping!F:H,3,FALSE)&amp;";"&amp;VLOOKUP([1]source_data!L100,[1]codelist_mapping!F:H,3,FALSE)),IF([1]source_data!K100&lt;&gt;"",CONCATENATE(VLOOKUP([1]source_data!K100,[1]codelist_mapping!F:H,3,FALSE)))))))</f>
        <v>GTIP080</v>
      </c>
      <c r="N98" s="9" t="str">
        <f>IF([1]source_data!G100="","",IF([1]source_data!D100="","",VLOOKUP([1]source_data!D100,[1]geo_data!A:I,9,FALSE)))</f>
        <v>West Hill &amp; North Laine</v>
      </c>
      <c r="O98" s="9" t="str">
        <f>IF([1]source_data!G100="","",IF([1]source_data!D100="","",VLOOKUP([1]source_data!D100,[1]geo_data!A:I,8,FALSE)))</f>
        <v>E05015415</v>
      </c>
      <c r="P98" s="9" t="str">
        <f>IF([1]source_data!G100="","",IF(LEFT(O98,3)="E05","WD",IF(LEFT(O98,3)="S13","WD",IF(LEFT(O98,3)="W05","WD",IF(LEFT(O98,3)="W06","UA",IF(LEFT(O98,3)="S12","CA",IF(LEFT(O98,3)="E06","UA",IF(LEFT(O98,3)="E07","NMD",IF(LEFT(O98,3)="E08","MD",IF(LEFT(O98,3)="E09","LONB"))))))))))</f>
        <v>WD</v>
      </c>
      <c r="Q98" s="9" t="str">
        <f>IF([1]source_data!G100="","",IF([1]source_data!D100="","",VLOOKUP([1]source_data!D100,[1]geo_data!A:I,7,FALSE)))</f>
        <v>Brighton and Hove</v>
      </c>
      <c r="R98" s="9" t="str">
        <f>IF([1]source_data!G100="","",IF([1]source_data!D100="","",VLOOKUP([1]source_data!D100,[1]geo_data!A:I,6,FALSE)))</f>
        <v>E06000043</v>
      </c>
      <c r="S98" s="9" t="str">
        <f>IF([1]source_data!G100="","",IF(LEFT(R98,3)="E05","WD",IF(LEFT(R98,3)="S13","WD",IF(LEFT(R98,3)="W05","WD",IF(LEFT(R98,3)="W06","UA",IF(LEFT(R98,3)="S12","CA",IF(LEFT(R98,3)="E06","UA",IF(LEFT(R98,3)="E07","NMD",IF(LEFT(R98,3)="E08","MD",IF(LEFT(R98,3)="E09","LONB"))))))))))</f>
        <v>UA</v>
      </c>
      <c r="T98" s="6" t="str">
        <f>IF([1]source_data!G100="","",IF([1]source_data!N100="","",[1]source_data!N100))</f>
        <v>Crisis Grant</v>
      </c>
      <c r="U98" s="10">
        <f>IF([1]source_data!G100="","",[1]tailored_settings!$B$8)</f>
        <v>45622</v>
      </c>
      <c r="V98" s="6" t="str">
        <f>IF([1]source_data!G100="","",[1]tailored_settings!$B$9)</f>
        <v>http://www.longleigh.org/</v>
      </c>
      <c r="W98" s="8">
        <f>IF([1]source_data!G100="","",IF([1]source_data!O100="","",[1]source_data!O100))</f>
        <v>45176</v>
      </c>
      <c r="X98" s="8">
        <f>IF([1]source_data!G100="","",IF([1]source_data!P100="","",[1]source_data!P100))</f>
        <v>45269</v>
      </c>
      <c r="Y98" s="6" t="str">
        <f>IF([1]source_data!G100="","",IF([1]source_data!Q100="","",[1]source_data!Q100))</f>
        <v/>
      </c>
      <c r="Z98" s="11" t="str">
        <f>IF([1]source_data!G100="","",IF([1]source_data!I100="","",[1]tailored_settings!$B$10))</f>
        <v>Primary grant reason</v>
      </c>
      <c r="AA98" s="11" t="str">
        <f>IF([1]source_data!G100="","",IF([1]source_data!I100="","",[1]source_data!I100))</f>
        <v>4. Customer/family fleeing from a violent or abusive relationship</v>
      </c>
      <c r="AB98" s="11" t="str">
        <f>IF([1]source_data!G100="","",IF([1]source_data!J100="","",[1]tailored_settings!$B$11))</f>
        <v/>
      </c>
      <c r="AC98" s="11" t="str">
        <f>IF([1]source_data!G100="","",IF([1]source_data!J100="","",[1]source_data!J100))</f>
        <v/>
      </c>
      <c r="AD98" s="11" t="str">
        <f>IF([1]source_data!G100="","",IF([1]source_data!K100="","",[1]tailored_settings!$B$12))</f>
        <v>Grant purpose</v>
      </c>
      <c r="AE98" s="11" t="str">
        <f>IF([1]source_data!G100="","",IF([1]source_data!K100="","",[1]source_data!K100))</f>
        <v>Clothing</v>
      </c>
      <c r="AF98" s="11" t="str">
        <f>IF([1]source_data!G100="","",IF([1]source_data!L100="","",[1]tailored_settings!$B$13))</f>
        <v/>
      </c>
      <c r="AG98" s="11" t="str">
        <f>IF([1]source_data!G100="","",IF([1]source_data!L100="","",[1]source_data!L100))</f>
        <v/>
      </c>
      <c r="AH98" s="11" t="str">
        <f>IF([1]source_data!G100="","",IF([1]source_data!M100="","",[1]tailored_settings!$B$14))</f>
        <v/>
      </c>
      <c r="AI98" s="11" t="str">
        <f>IF([1]source_data!G100="","",IF([1]source_data!M100="","",[1]source_data!M100))</f>
        <v/>
      </c>
    </row>
    <row r="99" spans="1:35" x14ac:dyDescent="0.2">
      <c r="A99" s="6" t="str">
        <f>IF([1]source_data!G101="","",IF(AND([1]source_data!C101&lt;&gt;"",[1]tailored_settings!$B$15="Publish"),CONCATENATE([1]tailored_settings!$B$2&amp;[1]source_data!C101),IF(AND([1]source_data!C101&lt;&gt;"",[1]tailored_settings!$B$15="Do not publish"),CONCATENATE([1]tailored_settings!$B$2&amp;TEXT(ROW(A99)-1,"0000")&amp;"_"&amp;TEXT(F99,"yyyy-mm")),CONCATENATE([1]tailored_settings!$B$2&amp;TEXT(ROW(A99)-1,"0000")&amp;"_"&amp;TEXT(F99,"yyyy-mm")))))</f>
        <v>360G-Longleigh-E23-00111W</v>
      </c>
      <c r="B99" s="6" t="str">
        <f>IF([1]source_data!G101="","",IF([1]source_data!E101&lt;&gt;"",[1]source_data!E101,CONCATENATE("Grant to "&amp;G99)))</f>
        <v>Grant to Individual Recipient</v>
      </c>
      <c r="C99" s="6" t="str">
        <f>IF([1]source_data!G101="","",IF([1]source_data!F101="","",[1]source_data!F101))</f>
        <v>Helping to alleviate financial hardship</v>
      </c>
      <c r="D99" s="7">
        <f>IF([1]source_data!G101="","",IF([1]source_data!G101="","",[1]source_data!G101))</f>
        <v>894.47</v>
      </c>
      <c r="E99" s="6" t="str">
        <f>IF([1]source_data!G101="","",[1]tailored_settings!$B$3)</f>
        <v>GBP</v>
      </c>
      <c r="F99" s="8">
        <f>IF([1]source_data!G101="","",IF([1]source_data!H101="","",[1]source_data!H101))</f>
        <v>45176</v>
      </c>
      <c r="G99" s="6" t="str">
        <f>IF([1]source_data!G101="","",[1]tailored_settings!$B$5)</f>
        <v>Individual Recipient</v>
      </c>
      <c r="H99" s="6" t="str">
        <f>IF([1]source_data!G101="","",IF(AND([1]source_data!A101&lt;&gt;"",[1]tailored_settings!$B$16="Publish"),CONCATENATE([1]tailored_settings!$B$2&amp;[1]source_data!A101),IF(AND([1]source_data!A101&lt;&gt;"",[1]tailored_settings!$B$16="Do not publish"),CONCATENATE([1]tailored_settings!$B$4&amp;TEXT(ROW(A99)-1,"0000")&amp;"_"&amp;TEXT(F99,"yyyy-mm")),CONCATENATE([1]tailored_settings!$B$4&amp;TEXT(ROW(A99)-1,"0000")&amp;"_"&amp;TEXT(F99,"yyyy-mm")))))</f>
        <v>360G-Longleigh-IND-0098_2023-09</v>
      </c>
      <c r="I99" s="6" t="str">
        <f>IF([1]source_data!G101="","",[1]tailored_settings!$B$7)</f>
        <v>Longleigh Foundation</v>
      </c>
      <c r="J99" s="6" t="str">
        <f>IF([1]source_data!G101="","",[1]tailored_settings!$B$6)</f>
        <v>GB-CHC-1169016</v>
      </c>
      <c r="K99" s="6" t="str">
        <f>IF([1]source_data!G101="","",IF([1]source_data!I101="","",VLOOKUP([1]source_data!I101,[1]codelist_mapping!A:C,3,FALSE)))</f>
        <v>GTIR030</v>
      </c>
      <c r="L99" s="6" t="str">
        <f>IF([1]source_data!G101="","",IF([1]source_data!J101="","",VLOOKUP([1]source_data!J101,[1]codelist_mapping!A:C,3,FALSE)))</f>
        <v/>
      </c>
      <c r="M99" s="6" t="str">
        <f>IF([1]source_data!G101="","",IF([1]source_data!K101="","",IF([1]source_data!M101&lt;&gt;"",CONCATENATE(VLOOKUP([1]source_data!K101,[1]codelist_mapping!F:H,3,FALSE)&amp;";"&amp;VLOOKUP([1]source_data!L101,[1]codelist_mapping!F:H,3,FALSE)&amp;";"&amp;VLOOKUP([1]source_data!M101,[1]codelist_mapping!F:H,3,FALSE)),IF([1]source_data!L101&lt;&gt;"",CONCATENATE(VLOOKUP([1]source_data!K101,[1]codelist_mapping!F:H,3,FALSE)&amp;";"&amp;VLOOKUP([1]source_data!L101,[1]codelist_mapping!F:H,3,FALSE)),IF([1]source_data!K101&lt;&gt;"",CONCATENATE(VLOOKUP([1]source_data!K101,[1]codelist_mapping!F:H,3,FALSE)))))))</f>
        <v>GTIP020;GTIP080</v>
      </c>
      <c r="N99" s="9" t="str">
        <f>IF([1]source_data!G101="","",IF([1]source_data!D101="","",VLOOKUP([1]source_data!D101,[1]geo_data!A:I,9,FALSE)))</f>
        <v>Smethwick</v>
      </c>
      <c r="O99" s="9" t="str">
        <f>IF([1]source_data!G101="","",IF([1]source_data!D101="","",VLOOKUP([1]source_data!D101,[1]geo_data!A:I,8,FALSE)))</f>
        <v>E05001277</v>
      </c>
      <c r="P99" s="9" t="str">
        <f>IF([1]source_data!G101="","",IF(LEFT(O99,3)="E05","WD",IF(LEFT(O99,3)="S13","WD",IF(LEFT(O99,3)="W05","WD",IF(LEFT(O99,3)="W06","UA",IF(LEFT(O99,3)="S12","CA",IF(LEFT(O99,3)="E06","UA",IF(LEFT(O99,3)="E07","NMD",IF(LEFT(O99,3)="E08","MD",IF(LEFT(O99,3)="E09","LONB"))))))))))</f>
        <v>WD</v>
      </c>
      <c r="Q99" s="9" t="str">
        <f>IF([1]source_data!G101="","",IF([1]source_data!D101="","",VLOOKUP([1]source_data!D101,[1]geo_data!A:I,7,FALSE)))</f>
        <v>Sandwell</v>
      </c>
      <c r="R99" s="9" t="str">
        <f>IF([1]source_data!G101="","",IF([1]source_data!D101="","",VLOOKUP([1]source_data!D101,[1]geo_data!A:I,6,FALSE)))</f>
        <v>E08000028</v>
      </c>
      <c r="S99" s="9" t="str">
        <f>IF([1]source_data!G101="","",IF(LEFT(R99,3)="E05","WD",IF(LEFT(R99,3)="S13","WD",IF(LEFT(R99,3)="W05","WD",IF(LEFT(R99,3)="W06","UA",IF(LEFT(R99,3)="S12","CA",IF(LEFT(R99,3)="E06","UA",IF(LEFT(R99,3)="E07","NMD",IF(LEFT(R99,3)="E08","MD",IF(LEFT(R99,3)="E09","LONB"))))))))))</f>
        <v>MD</v>
      </c>
      <c r="T99" s="6" t="str">
        <f>IF([1]source_data!G101="","",IF([1]source_data!N101="","",[1]source_data!N101))</f>
        <v>Hardship Grant</v>
      </c>
      <c r="U99" s="10">
        <f>IF([1]source_data!G101="","",[1]tailored_settings!$B$8)</f>
        <v>45622</v>
      </c>
      <c r="V99" s="6" t="str">
        <f>IF([1]source_data!G101="","",[1]tailored_settings!$B$9)</f>
        <v>http://www.longleigh.org/</v>
      </c>
      <c r="W99" s="8">
        <f>IF([1]source_data!G101="","",IF([1]source_data!O101="","",[1]source_data!O101))</f>
        <v>45176</v>
      </c>
      <c r="X99" s="8">
        <f>IF([1]source_data!G101="","",IF([1]source_data!P101="","",[1]source_data!P101))</f>
        <v>45362</v>
      </c>
      <c r="Y99" s="6" t="str">
        <f>IF([1]source_data!G101="","",IF([1]source_data!Q101="","",[1]source_data!Q101))</f>
        <v/>
      </c>
      <c r="Z99" s="11" t="str">
        <f>IF([1]source_data!G101="","",IF([1]source_data!I101="","",[1]tailored_settings!$B$10))</f>
        <v>Primary grant reason</v>
      </c>
      <c r="AA99" s="11" t="str">
        <f>IF([1]source_data!G101="","",IF([1]source_data!I101="","",[1]source_data!I101))</f>
        <v>1. Customer (or family member residing with them) with a diagnosed condition or disability (physical and/or sensory and/or behavioural)</v>
      </c>
      <c r="AB99" s="11" t="str">
        <f>IF([1]source_data!G101="","",IF([1]source_data!J101="","",[1]tailored_settings!$B$11))</f>
        <v/>
      </c>
      <c r="AC99" s="11" t="str">
        <f>IF([1]source_data!G101="","",IF([1]source_data!J101="","",[1]source_data!J101))</f>
        <v/>
      </c>
      <c r="AD99" s="11" t="str">
        <f>IF([1]source_data!G101="","",IF([1]source_data!K101="","",[1]tailored_settings!$B$12))</f>
        <v>Grant purpose</v>
      </c>
      <c r="AE99" s="11" t="str">
        <f>IF([1]source_data!G101="","",IF([1]source_data!K101="","",[1]source_data!K101))</f>
        <v xml:space="preserve">Furniture </v>
      </c>
      <c r="AF99" s="11" t="str">
        <f>IF([1]source_data!G101="","",IF([1]source_data!L101="","",[1]tailored_settings!$B$13))</f>
        <v>Grant purpose</v>
      </c>
      <c r="AG99" s="11" t="str">
        <f>IF([1]source_data!G101="","",IF([1]source_data!L101="","",[1]source_data!L101))</f>
        <v>Clothing</v>
      </c>
      <c r="AH99" s="11" t="str">
        <f>IF([1]source_data!G101="","",IF([1]source_data!M101="","",[1]tailored_settings!$B$14))</f>
        <v/>
      </c>
      <c r="AI99" s="11" t="str">
        <f>IF([1]source_data!G101="","",IF([1]source_data!M101="","",[1]source_data!M101))</f>
        <v/>
      </c>
    </row>
    <row r="100" spans="1:35" x14ac:dyDescent="0.2">
      <c r="A100" s="6" t="str">
        <f>IF([1]source_data!G102="","",IF(AND([1]source_data!C102&lt;&gt;"",[1]tailored_settings!$B$15="Publish"),CONCATENATE([1]tailored_settings!$B$2&amp;[1]source_data!C102),IF(AND([1]source_data!C102&lt;&gt;"",[1]tailored_settings!$B$15="Do not publish"),CONCATENATE([1]tailored_settings!$B$2&amp;TEXT(ROW(A100)-1,"0000")&amp;"_"&amp;TEXT(F100,"yyyy-mm")),CONCATENATE([1]tailored_settings!$B$2&amp;TEXT(ROW(A100)-1,"0000")&amp;"_"&amp;TEXT(F100,"yyyy-mm")))))</f>
        <v>360G-Longleigh-E23-00112W</v>
      </c>
      <c r="B100" s="6" t="str">
        <f>IF([1]source_data!G102="","",IF([1]source_data!E102&lt;&gt;"",[1]source_data!E102,CONCATENATE("Grant to "&amp;G100)))</f>
        <v>Grant to Individual Recipient</v>
      </c>
      <c r="C100" s="6" t="str">
        <f>IF([1]source_data!G102="","",IF([1]source_data!F102="","",[1]source_data!F102))</f>
        <v>Helping to alleviate financial hardship</v>
      </c>
      <c r="D100" s="7">
        <f>IF([1]source_data!G102="","",IF([1]source_data!G102="","",[1]source_data!G102))</f>
        <v>1386.64</v>
      </c>
      <c r="E100" s="6" t="str">
        <f>IF([1]source_data!G102="","",[1]tailored_settings!$B$3)</f>
        <v>GBP</v>
      </c>
      <c r="F100" s="8">
        <f>IF([1]source_data!G102="","",IF([1]source_data!H102="","",[1]source_data!H102))</f>
        <v>45176</v>
      </c>
      <c r="G100" s="6" t="str">
        <f>IF([1]source_data!G102="","",[1]tailored_settings!$B$5)</f>
        <v>Individual Recipient</v>
      </c>
      <c r="H100" s="6" t="str">
        <f>IF([1]source_data!G102="","",IF(AND([1]source_data!A102&lt;&gt;"",[1]tailored_settings!$B$16="Publish"),CONCATENATE([1]tailored_settings!$B$2&amp;[1]source_data!A102),IF(AND([1]source_data!A102&lt;&gt;"",[1]tailored_settings!$B$16="Do not publish"),CONCATENATE([1]tailored_settings!$B$4&amp;TEXT(ROW(A100)-1,"0000")&amp;"_"&amp;TEXT(F100,"yyyy-mm")),CONCATENATE([1]tailored_settings!$B$4&amp;TEXT(ROW(A100)-1,"0000")&amp;"_"&amp;TEXT(F100,"yyyy-mm")))))</f>
        <v>360G-Longleigh-IND-0099_2023-09</v>
      </c>
      <c r="I100" s="6" t="str">
        <f>IF([1]source_data!G102="","",[1]tailored_settings!$B$7)</f>
        <v>Longleigh Foundation</v>
      </c>
      <c r="J100" s="6" t="str">
        <f>IF([1]source_data!G102="","",[1]tailored_settings!$B$6)</f>
        <v>GB-CHC-1169016</v>
      </c>
      <c r="K100" s="6" t="str">
        <f>IF([1]source_data!G102="","",IF([1]source_data!I102="","",VLOOKUP([1]source_data!I102,[1]codelist_mapping!A:C,3,FALSE)))</f>
        <v>GTIR040</v>
      </c>
      <c r="L100" s="6" t="str">
        <f>IF([1]source_data!G102="","",IF([1]source_data!J102="","",VLOOKUP([1]source_data!J102,[1]codelist_mapping!A:C,3,FALSE)))</f>
        <v/>
      </c>
      <c r="M100" s="6" t="str">
        <f>IF([1]source_data!G102="","",IF([1]source_data!K102="","",IF([1]source_data!M102&lt;&gt;"",CONCATENATE(VLOOKUP([1]source_data!K102,[1]codelist_mapping!F:H,3,FALSE)&amp;";"&amp;VLOOKUP([1]source_data!L102,[1]codelist_mapping!F:H,3,FALSE)&amp;";"&amp;VLOOKUP([1]source_data!M102,[1]codelist_mapping!F:H,3,FALSE)),IF([1]source_data!L102&lt;&gt;"",CONCATENATE(VLOOKUP([1]source_data!K102,[1]codelist_mapping!F:H,3,FALSE)&amp;";"&amp;VLOOKUP([1]source_data!L102,[1]codelist_mapping!F:H,3,FALSE)),IF([1]source_data!K102&lt;&gt;"",CONCATENATE(VLOOKUP([1]source_data!K102,[1]codelist_mapping!F:H,3,FALSE)))))))</f>
        <v>GTIP020</v>
      </c>
      <c r="N100" s="9" t="str">
        <f>IF([1]source_data!G102="","",IF([1]source_data!D102="","",VLOOKUP([1]source_data!D102,[1]geo_data!A:I,9,FALSE)))</f>
        <v>Haverhill North</v>
      </c>
      <c r="O100" s="9" t="str">
        <f>IF([1]source_data!G102="","",IF([1]source_data!D102="","",VLOOKUP([1]source_data!D102,[1]geo_data!A:I,8,FALSE)))</f>
        <v>E05012776</v>
      </c>
      <c r="P100" s="9" t="str">
        <f>IF([1]source_data!G102="","",IF(LEFT(O100,3)="E05","WD",IF(LEFT(O100,3)="S13","WD",IF(LEFT(O100,3)="W05","WD",IF(LEFT(O100,3)="W06","UA",IF(LEFT(O100,3)="S12","CA",IF(LEFT(O100,3)="E06","UA",IF(LEFT(O100,3)="E07","NMD",IF(LEFT(O100,3)="E08","MD",IF(LEFT(O100,3)="E09","LONB"))))))))))</f>
        <v>WD</v>
      </c>
      <c r="Q100" s="9" t="str">
        <f>IF([1]source_data!G102="","",IF([1]source_data!D102="","",VLOOKUP([1]source_data!D102,[1]geo_data!A:I,7,FALSE)))</f>
        <v>West Suffolk</v>
      </c>
      <c r="R100" s="9" t="str">
        <f>IF([1]source_data!G102="","",IF([1]source_data!D102="","",VLOOKUP([1]source_data!D102,[1]geo_data!A:I,6,FALSE)))</f>
        <v>E07000245</v>
      </c>
      <c r="S100" s="9" t="str">
        <f>IF([1]source_data!G102="","",IF(LEFT(R100,3)="E05","WD",IF(LEFT(R100,3)="S13","WD",IF(LEFT(R100,3)="W05","WD",IF(LEFT(R100,3)="W06","UA",IF(LEFT(R100,3)="S12","CA",IF(LEFT(R100,3)="E06","UA",IF(LEFT(R100,3)="E07","NMD",IF(LEFT(R100,3)="E08","MD",IF(LEFT(R100,3)="E09","LONB"))))))))))</f>
        <v>NMD</v>
      </c>
      <c r="T100" s="6" t="str">
        <f>IF([1]source_data!G102="","",IF([1]source_data!N102="","",[1]source_data!N102))</f>
        <v>Hardship Grant</v>
      </c>
      <c r="U100" s="10">
        <f>IF([1]source_data!G102="","",[1]tailored_settings!$B$8)</f>
        <v>45622</v>
      </c>
      <c r="V100" s="6" t="str">
        <f>IF([1]source_data!G102="","",[1]tailored_settings!$B$9)</f>
        <v>http://www.longleigh.org/</v>
      </c>
      <c r="W100" s="8">
        <f>IF([1]source_data!G102="","",IF([1]source_data!O102="","",[1]source_data!O102))</f>
        <v>45176</v>
      </c>
      <c r="X100" s="8">
        <f>IF([1]source_data!G102="","",IF([1]source_data!P102="","",[1]source_data!P102))</f>
        <v>45178</v>
      </c>
      <c r="Y100" s="6" t="str">
        <f>IF([1]source_data!G102="","",IF([1]source_data!Q102="","",[1]source_data!Q102))</f>
        <v/>
      </c>
      <c r="Z100" s="11" t="str">
        <f>IF([1]source_data!G102="","",IF([1]source_data!I102="","",[1]tailored_settings!$B$10))</f>
        <v>Primary grant reason</v>
      </c>
      <c r="AA100" s="11" t="str">
        <f>IF([1]source_data!G102="","",IF([1]source_data!I102="","",[1]source_data!I102))</f>
        <v>2. Customer receiving medication and/or therapy for a mental health condition or substance addiction</v>
      </c>
      <c r="AB100" s="11" t="str">
        <f>IF([1]source_data!G102="","",IF([1]source_data!J102="","",[1]tailored_settings!$B$11))</f>
        <v/>
      </c>
      <c r="AC100" s="11" t="str">
        <f>IF([1]source_data!G102="","",IF([1]source_data!J102="","",[1]source_data!J102))</f>
        <v/>
      </c>
      <c r="AD100" s="11" t="str">
        <f>IF([1]source_data!G102="","",IF([1]source_data!K102="","",[1]tailored_settings!$B$12))</f>
        <v>Grant purpose</v>
      </c>
      <c r="AE100" s="11" t="str">
        <f>IF([1]source_data!G102="","",IF([1]source_data!K102="","",[1]source_data!K102))</f>
        <v>Appliances</v>
      </c>
      <c r="AF100" s="11" t="str">
        <f>IF([1]source_data!G102="","",IF([1]source_data!L102="","",[1]tailored_settings!$B$13))</f>
        <v/>
      </c>
      <c r="AG100" s="11" t="str">
        <f>IF([1]source_data!G102="","",IF([1]source_data!L102="","",[1]source_data!L102))</f>
        <v/>
      </c>
      <c r="AH100" s="11" t="str">
        <f>IF([1]source_data!G102="","",IF([1]source_data!M102="","",[1]tailored_settings!$B$14))</f>
        <v/>
      </c>
      <c r="AI100" s="11" t="str">
        <f>IF([1]source_data!G102="","",IF([1]source_data!M102="","",[1]source_data!M102))</f>
        <v/>
      </c>
    </row>
    <row r="101" spans="1:35" x14ac:dyDescent="0.2">
      <c r="A101" s="6" t="str">
        <f>IF([1]source_data!G103="","",IF(AND([1]source_data!C103&lt;&gt;"",[1]tailored_settings!$B$15="Publish"),CONCATENATE([1]tailored_settings!$B$2&amp;[1]source_data!C103),IF(AND([1]source_data!C103&lt;&gt;"",[1]tailored_settings!$B$15="Do not publish"),CONCATENATE([1]tailored_settings!$B$2&amp;TEXT(ROW(A101)-1,"0000")&amp;"_"&amp;TEXT(F101,"yyyy-mm")),CONCATENATE([1]tailored_settings!$B$2&amp;TEXT(ROW(A101)-1,"0000")&amp;"_"&amp;TEXT(F101,"yyyy-mm")))))</f>
        <v>360G-Longleigh-E23-00113W</v>
      </c>
      <c r="B101" s="6" t="str">
        <f>IF([1]source_data!G103="","",IF([1]source_data!E103&lt;&gt;"",[1]source_data!E103,CONCATENATE("Grant to "&amp;G101)))</f>
        <v>Grant to Individual Recipient</v>
      </c>
      <c r="C101" s="6" t="str">
        <f>IF([1]source_data!G103="","",IF([1]source_data!F103="","",[1]source_data!F103))</f>
        <v>Providing financial aid during a time of crisis</v>
      </c>
      <c r="D101" s="7">
        <f>IF([1]source_data!G103="","",IF([1]source_data!G103="","",[1]source_data!G103))</f>
        <v>300</v>
      </c>
      <c r="E101" s="6" t="str">
        <f>IF([1]source_data!G103="","",[1]tailored_settings!$B$3)</f>
        <v>GBP</v>
      </c>
      <c r="F101" s="8">
        <f>IF([1]source_data!G103="","",IF([1]source_data!H103="","",[1]source_data!H103))</f>
        <v>45177</v>
      </c>
      <c r="G101" s="6" t="str">
        <f>IF([1]source_data!G103="","",[1]tailored_settings!$B$5)</f>
        <v>Individual Recipient</v>
      </c>
      <c r="H101" s="6" t="str">
        <f>IF([1]source_data!G103="","",IF(AND([1]source_data!A103&lt;&gt;"",[1]tailored_settings!$B$16="Publish"),CONCATENATE([1]tailored_settings!$B$2&amp;[1]source_data!A103),IF(AND([1]source_data!A103&lt;&gt;"",[1]tailored_settings!$B$16="Do not publish"),CONCATENATE([1]tailored_settings!$B$4&amp;TEXT(ROW(A101)-1,"0000")&amp;"_"&amp;TEXT(F101,"yyyy-mm")),CONCATENATE([1]tailored_settings!$B$4&amp;TEXT(ROW(A101)-1,"0000")&amp;"_"&amp;TEXT(F101,"yyyy-mm")))))</f>
        <v>360G-Longleigh-IND-0100_2023-09</v>
      </c>
      <c r="I101" s="6" t="str">
        <f>IF([1]source_data!G103="","",[1]tailored_settings!$B$7)</f>
        <v>Longleigh Foundation</v>
      </c>
      <c r="J101" s="6" t="str">
        <f>IF([1]source_data!G103="","",[1]tailored_settings!$B$6)</f>
        <v>GB-CHC-1169016</v>
      </c>
      <c r="K101" s="6" t="str">
        <f>IF([1]source_data!G103="","",IF([1]source_data!I103="","",VLOOKUP([1]source_data!I103,[1]codelist_mapping!A:C,3,FALSE)))</f>
        <v>GTIR060</v>
      </c>
      <c r="L101" s="6" t="str">
        <f>IF([1]source_data!G103="","",IF([1]source_data!J103="","",VLOOKUP([1]source_data!J103,[1]codelist_mapping!A:C,3,FALSE)))</f>
        <v/>
      </c>
      <c r="M101" s="6" t="str">
        <f>IF([1]source_data!G103="","",IF([1]source_data!K103="","",IF([1]source_data!M103&lt;&gt;"",CONCATENATE(VLOOKUP([1]source_data!K103,[1]codelist_mapping!F:H,3,FALSE)&amp;";"&amp;VLOOKUP([1]source_data!L103,[1]codelist_mapping!F:H,3,FALSE)&amp;";"&amp;VLOOKUP([1]source_data!M103,[1]codelist_mapping!F:H,3,FALSE)),IF([1]source_data!L103&lt;&gt;"",CONCATENATE(VLOOKUP([1]source_data!K103,[1]codelist_mapping!F:H,3,FALSE)&amp;";"&amp;VLOOKUP([1]source_data!L103,[1]codelist_mapping!F:H,3,FALSE)),IF([1]source_data!K103&lt;&gt;"",CONCATENATE(VLOOKUP([1]source_data!K103,[1]codelist_mapping!F:H,3,FALSE)))))))</f>
        <v>GTIP080;GTIP070</v>
      </c>
      <c r="N101" s="9" t="str">
        <f>IF([1]source_data!G103="","",IF([1]source_data!D103="","",VLOOKUP([1]source_data!D103,[1]geo_data!A:I,9,FALSE)))</f>
        <v>West Hill &amp; North Laine</v>
      </c>
      <c r="O101" s="9" t="str">
        <f>IF([1]source_data!G103="","",IF([1]source_data!D103="","",VLOOKUP([1]source_data!D103,[1]geo_data!A:I,8,FALSE)))</f>
        <v>E05015415</v>
      </c>
      <c r="P101" s="9" t="str">
        <f>IF([1]source_data!G103="","",IF(LEFT(O101,3)="E05","WD",IF(LEFT(O101,3)="S13","WD",IF(LEFT(O101,3)="W05","WD",IF(LEFT(O101,3)="W06","UA",IF(LEFT(O101,3)="S12","CA",IF(LEFT(O101,3)="E06","UA",IF(LEFT(O101,3)="E07","NMD",IF(LEFT(O101,3)="E08","MD",IF(LEFT(O101,3)="E09","LONB"))))))))))</f>
        <v>WD</v>
      </c>
      <c r="Q101" s="9" t="str">
        <f>IF([1]source_data!G103="","",IF([1]source_data!D103="","",VLOOKUP([1]source_data!D103,[1]geo_data!A:I,7,FALSE)))</f>
        <v>Brighton and Hove</v>
      </c>
      <c r="R101" s="9" t="str">
        <f>IF([1]source_data!G103="","",IF([1]source_data!D103="","",VLOOKUP([1]source_data!D103,[1]geo_data!A:I,6,FALSE)))</f>
        <v>E06000043</v>
      </c>
      <c r="S101" s="9" t="str">
        <f>IF([1]source_data!G103="","",IF(LEFT(R101,3)="E05","WD",IF(LEFT(R101,3)="S13","WD",IF(LEFT(R101,3)="W05","WD",IF(LEFT(R101,3)="W06","UA",IF(LEFT(R101,3)="S12","CA",IF(LEFT(R101,3)="E06","UA",IF(LEFT(R101,3)="E07","NMD",IF(LEFT(R101,3)="E08","MD",IF(LEFT(R101,3)="E09","LONB"))))))))))</f>
        <v>UA</v>
      </c>
      <c r="T101" s="6" t="str">
        <f>IF([1]source_data!G103="","",IF([1]source_data!N103="","",[1]source_data!N103))</f>
        <v>Crisis Grant</v>
      </c>
      <c r="U101" s="10">
        <f>IF([1]source_data!G103="","",[1]tailored_settings!$B$8)</f>
        <v>45622</v>
      </c>
      <c r="V101" s="6" t="str">
        <f>IF([1]source_data!G103="","",[1]tailored_settings!$B$9)</f>
        <v>http://www.longleigh.org/</v>
      </c>
      <c r="W101" s="8">
        <f>IF([1]source_data!G103="","",IF([1]source_data!O103="","",[1]source_data!O103))</f>
        <v>45177</v>
      </c>
      <c r="X101" s="8">
        <f>IF([1]source_data!G103="","",IF([1]source_data!P103="","",[1]source_data!P103))</f>
        <v>45269</v>
      </c>
      <c r="Y101" s="6" t="str">
        <f>IF([1]source_data!G103="","",IF([1]source_data!Q103="","",[1]source_data!Q103))</f>
        <v/>
      </c>
      <c r="Z101" s="11" t="str">
        <f>IF([1]source_data!G103="","",IF([1]source_data!I103="","",[1]tailored_settings!$B$10))</f>
        <v>Primary grant reason</v>
      </c>
      <c r="AA101" s="11" t="str">
        <f>IF([1]source_data!G103="","",IF([1]source_data!I103="","",[1]source_data!I103))</f>
        <v>4. Customer/family fleeing from a violent or abusive relationship</v>
      </c>
      <c r="AB101" s="11" t="str">
        <f>IF([1]source_data!G103="","",IF([1]source_data!J103="","",[1]tailored_settings!$B$11))</f>
        <v/>
      </c>
      <c r="AC101" s="11" t="str">
        <f>IF([1]source_data!G103="","",IF([1]source_data!J103="","",[1]source_data!J103))</f>
        <v/>
      </c>
      <c r="AD101" s="11" t="str">
        <f>IF([1]source_data!G103="","",IF([1]source_data!K103="","",[1]tailored_settings!$B$12))</f>
        <v>Grant purpose</v>
      </c>
      <c r="AE101" s="11" t="str">
        <f>IF([1]source_data!G103="","",IF([1]source_data!K103="","",[1]source_data!K103))</f>
        <v>Clothing</v>
      </c>
      <c r="AF101" s="11" t="str">
        <f>IF([1]source_data!G103="","",IF([1]source_data!L103="","",[1]tailored_settings!$B$13))</f>
        <v>Grant purpose</v>
      </c>
      <c r="AG101" s="11" t="str">
        <f>IF([1]source_data!G103="","",IF([1]source_data!L103="","",[1]source_data!L103))</f>
        <v>Food Vouchers</v>
      </c>
      <c r="AH101" s="11" t="str">
        <f>IF([1]source_data!G103="","",IF([1]source_data!M103="","",[1]tailored_settings!$B$14))</f>
        <v/>
      </c>
      <c r="AI101" s="11" t="str">
        <f>IF([1]source_data!G103="","",IF([1]source_data!M103="","",[1]source_data!M103))</f>
        <v/>
      </c>
    </row>
    <row r="102" spans="1:35" x14ac:dyDescent="0.2">
      <c r="A102" s="6" t="str">
        <f>IF([1]source_data!G104="","",IF(AND([1]source_data!C104&lt;&gt;"",[1]tailored_settings!$B$15="Publish"),CONCATENATE([1]tailored_settings!$B$2&amp;[1]source_data!C104),IF(AND([1]source_data!C104&lt;&gt;"",[1]tailored_settings!$B$15="Do not publish"),CONCATENATE([1]tailored_settings!$B$2&amp;TEXT(ROW(A102)-1,"0000")&amp;"_"&amp;TEXT(F102,"yyyy-mm")),CONCATENATE([1]tailored_settings!$B$2&amp;TEXT(ROW(A102)-1,"0000")&amp;"_"&amp;TEXT(F102,"yyyy-mm")))))</f>
        <v>360G-Longleigh-E23-00114W</v>
      </c>
      <c r="B102" s="6" t="str">
        <f>IF([1]source_data!G104="","",IF([1]source_data!E104&lt;&gt;"",[1]source_data!E104,CONCATENATE("Grant to "&amp;G102)))</f>
        <v>Grant to Individual Recipient</v>
      </c>
      <c r="C102" s="6" t="str">
        <f>IF([1]source_data!G104="","",IF([1]source_data!F104="","",[1]source_data!F104))</f>
        <v>Helping to alleviate financial hardship</v>
      </c>
      <c r="D102" s="7">
        <f>IF([1]source_data!G104="","",IF([1]source_data!G104="","",[1]source_data!G104))</f>
        <v>953</v>
      </c>
      <c r="E102" s="6" t="str">
        <f>IF([1]source_data!G104="","",[1]tailored_settings!$B$3)</f>
        <v>GBP</v>
      </c>
      <c r="F102" s="8">
        <f>IF([1]source_data!G104="","",IF([1]source_data!H104="","",[1]source_data!H104))</f>
        <v>45183</v>
      </c>
      <c r="G102" s="6" t="str">
        <f>IF([1]source_data!G104="","",[1]tailored_settings!$B$5)</f>
        <v>Individual Recipient</v>
      </c>
      <c r="H102" s="6" t="str">
        <f>IF([1]source_data!G104="","",IF(AND([1]source_data!A104&lt;&gt;"",[1]tailored_settings!$B$16="Publish"),CONCATENATE([1]tailored_settings!$B$2&amp;[1]source_data!A104),IF(AND([1]source_data!A104&lt;&gt;"",[1]tailored_settings!$B$16="Do not publish"),CONCATENATE([1]tailored_settings!$B$4&amp;TEXT(ROW(A102)-1,"0000")&amp;"_"&amp;TEXT(F102,"yyyy-mm")),CONCATENATE([1]tailored_settings!$B$4&amp;TEXT(ROW(A102)-1,"0000")&amp;"_"&amp;TEXT(F102,"yyyy-mm")))))</f>
        <v>360G-Longleigh-IND-0101_2023-09</v>
      </c>
      <c r="I102" s="6" t="str">
        <f>IF([1]source_data!G104="","",[1]tailored_settings!$B$7)</f>
        <v>Longleigh Foundation</v>
      </c>
      <c r="J102" s="6" t="str">
        <f>IF([1]source_data!G104="","",[1]tailored_settings!$B$6)</f>
        <v>GB-CHC-1169016</v>
      </c>
      <c r="K102" s="6" t="str">
        <f>IF([1]source_data!G104="","",IF([1]source_data!I104="","",VLOOKUP([1]source_data!I104,[1]codelist_mapping!A:C,3,FALSE)))</f>
        <v>GTIR030</v>
      </c>
      <c r="L102" s="6" t="str">
        <f>IF([1]source_data!G104="","",IF([1]source_data!J104="","",VLOOKUP([1]source_data!J104,[1]codelist_mapping!A:C,3,FALSE)))</f>
        <v/>
      </c>
      <c r="M102" s="6" t="str">
        <f>IF([1]source_data!G104="","",IF([1]source_data!K104="","",IF([1]source_data!M104&lt;&gt;"",CONCATENATE(VLOOKUP([1]source_data!K104,[1]codelist_mapping!F:H,3,FALSE)&amp;";"&amp;VLOOKUP([1]source_data!L104,[1]codelist_mapping!F:H,3,FALSE)&amp;";"&amp;VLOOKUP([1]source_data!M104,[1]codelist_mapping!F:H,3,FALSE)),IF([1]source_data!L104&lt;&gt;"",CONCATENATE(VLOOKUP([1]source_data!K104,[1]codelist_mapping!F:H,3,FALSE)&amp;";"&amp;VLOOKUP([1]source_data!L104,[1]codelist_mapping!F:H,3,FALSE)),IF([1]source_data!K104&lt;&gt;"",CONCATENATE(VLOOKUP([1]source_data!K104,[1]codelist_mapping!F:H,3,FALSE)))))))</f>
        <v>GTIP020;GTIP060</v>
      </c>
      <c r="N102" s="9" t="str">
        <f>IF([1]source_data!G104="","",IF([1]source_data!D104="","",VLOOKUP([1]source_data!D104,[1]geo_data!A:I,9,FALSE)))</f>
        <v>Warwick All Saints &amp; Woodloes</v>
      </c>
      <c r="O102" s="9" t="str">
        <f>IF([1]source_data!G104="","",IF([1]source_data!D104="","",VLOOKUP([1]source_data!D104,[1]geo_data!A:I,8,FALSE)))</f>
        <v>E05012627</v>
      </c>
      <c r="P102" s="9" t="str">
        <f>IF([1]source_data!G104="","",IF(LEFT(O102,3)="E05","WD",IF(LEFT(O102,3)="S13","WD",IF(LEFT(O102,3)="W05","WD",IF(LEFT(O102,3)="W06","UA",IF(LEFT(O102,3)="S12","CA",IF(LEFT(O102,3)="E06","UA",IF(LEFT(O102,3)="E07","NMD",IF(LEFT(O102,3)="E08","MD",IF(LEFT(O102,3)="E09","LONB"))))))))))</f>
        <v>WD</v>
      </c>
      <c r="Q102" s="9" t="str">
        <f>IF([1]source_data!G104="","",IF([1]source_data!D104="","",VLOOKUP([1]source_data!D104,[1]geo_data!A:I,7,FALSE)))</f>
        <v>Warwick</v>
      </c>
      <c r="R102" s="9" t="str">
        <f>IF([1]source_data!G104="","",IF([1]source_data!D104="","",VLOOKUP([1]source_data!D104,[1]geo_data!A:I,6,FALSE)))</f>
        <v>E07000222</v>
      </c>
      <c r="S102" s="9" t="str">
        <f>IF([1]source_data!G104="","",IF(LEFT(R102,3)="E05","WD",IF(LEFT(R102,3)="S13","WD",IF(LEFT(R102,3)="W05","WD",IF(LEFT(R102,3)="W06","UA",IF(LEFT(R102,3)="S12","CA",IF(LEFT(R102,3)="E06","UA",IF(LEFT(R102,3)="E07","NMD",IF(LEFT(R102,3)="E08","MD",IF(LEFT(R102,3)="E09","LONB"))))))))))</f>
        <v>NMD</v>
      </c>
      <c r="T102" s="6" t="str">
        <f>IF([1]source_data!G104="","",IF([1]source_data!N104="","",[1]source_data!N104))</f>
        <v>Hardship Grant</v>
      </c>
      <c r="U102" s="10">
        <f>IF([1]source_data!G104="","",[1]tailored_settings!$B$8)</f>
        <v>45622</v>
      </c>
      <c r="V102" s="6" t="str">
        <f>IF([1]source_data!G104="","",[1]tailored_settings!$B$9)</f>
        <v>http://www.longleigh.org/</v>
      </c>
      <c r="W102" s="8">
        <f>IF([1]source_data!G104="","",IF([1]source_data!O104="","",[1]source_data!O104))</f>
        <v>45183</v>
      </c>
      <c r="X102" s="8">
        <f>IF([1]source_data!G104="","",IF([1]source_data!P104="","",[1]source_data!P104))</f>
        <v>45268</v>
      </c>
      <c r="Y102" s="6" t="str">
        <f>IF([1]source_data!G104="","",IF([1]source_data!Q104="","",[1]source_data!Q104))</f>
        <v/>
      </c>
      <c r="Z102" s="11" t="str">
        <f>IF([1]source_data!G104="","",IF([1]source_data!I104="","",[1]tailored_settings!$B$10))</f>
        <v>Primary grant reason</v>
      </c>
      <c r="AA102" s="11" t="str">
        <f>IF([1]source_data!G104="","",IF([1]source_data!I104="","",[1]source_data!I104))</f>
        <v>1. Customer (or family member residing with them) with a diagnosed condition or disability (physical and/or sensory and/or behavioural)</v>
      </c>
      <c r="AB102" s="11" t="str">
        <f>IF([1]source_data!G104="","",IF([1]source_data!J104="","",[1]tailored_settings!$B$11))</f>
        <v/>
      </c>
      <c r="AC102" s="11" t="str">
        <f>IF([1]source_data!G104="","",IF([1]source_data!J104="","",[1]source_data!J104))</f>
        <v/>
      </c>
      <c r="AD102" s="11" t="str">
        <f>IF([1]source_data!G104="","",IF([1]source_data!K104="","",[1]tailored_settings!$B$12))</f>
        <v>Grant purpose</v>
      </c>
      <c r="AE102" s="11" t="str">
        <f>IF([1]source_data!G104="","",IF([1]source_data!K104="","",[1]source_data!K104))</f>
        <v>Appliances</v>
      </c>
      <c r="AF102" s="11" t="str">
        <f>IF([1]source_data!G104="","",IF([1]source_data!L104="","",[1]tailored_settings!$B$13))</f>
        <v>Grant purpose</v>
      </c>
      <c r="AG102" s="11" t="str">
        <f>IF([1]source_data!G104="","",IF([1]source_data!L104="","",[1]source_data!L104))</f>
        <v>Voucher for small household items</v>
      </c>
      <c r="AH102" s="11" t="str">
        <f>IF([1]source_data!G104="","",IF([1]source_data!M104="","",[1]tailored_settings!$B$14))</f>
        <v/>
      </c>
      <c r="AI102" s="11" t="str">
        <f>IF([1]source_data!G104="","",IF([1]source_data!M104="","",[1]source_data!M104))</f>
        <v/>
      </c>
    </row>
    <row r="103" spans="1:35" x14ac:dyDescent="0.2">
      <c r="A103" s="6" t="str">
        <f>IF([1]source_data!G105="","",IF(AND([1]source_data!C105&lt;&gt;"",[1]tailored_settings!$B$15="Publish"),CONCATENATE([1]tailored_settings!$B$2&amp;[1]source_data!C105),IF(AND([1]source_data!C105&lt;&gt;"",[1]tailored_settings!$B$15="Do not publish"),CONCATENATE([1]tailored_settings!$B$2&amp;TEXT(ROW(A103)-1,"0000")&amp;"_"&amp;TEXT(F103,"yyyy-mm")),CONCATENATE([1]tailored_settings!$B$2&amp;TEXT(ROW(A103)-1,"0000")&amp;"_"&amp;TEXT(F103,"yyyy-mm")))))</f>
        <v>360G-Longleigh-E23-00115W</v>
      </c>
      <c r="B103" s="6" t="str">
        <f>IF([1]source_data!G105="","",IF([1]source_data!E105&lt;&gt;"",[1]source_data!E105,CONCATENATE("Grant to "&amp;G103)))</f>
        <v>Grant to Individual Recipient</v>
      </c>
      <c r="C103" s="6" t="str">
        <f>IF([1]source_data!G105="","",IF([1]source_data!F105="","",[1]source_data!F105))</f>
        <v>Helping to alleviate financial hardship</v>
      </c>
      <c r="D103" s="7">
        <f>IF([1]source_data!G105="","",IF([1]source_data!G105="","",[1]source_data!G105))</f>
        <v>543</v>
      </c>
      <c r="E103" s="6" t="str">
        <f>IF([1]source_data!G105="","",[1]tailored_settings!$B$3)</f>
        <v>GBP</v>
      </c>
      <c r="F103" s="8">
        <f>IF([1]source_data!G105="","",IF([1]source_data!H105="","",[1]source_data!H105))</f>
        <v>45204</v>
      </c>
      <c r="G103" s="6" t="str">
        <f>IF([1]source_data!G105="","",[1]tailored_settings!$B$5)</f>
        <v>Individual Recipient</v>
      </c>
      <c r="H103" s="6" t="str">
        <f>IF([1]source_data!G105="","",IF(AND([1]source_data!A105&lt;&gt;"",[1]tailored_settings!$B$16="Publish"),CONCATENATE([1]tailored_settings!$B$2&amp;[1]source_data!A105),IF(AND([1]source_data!A105&lt;&gt;"",[1]tailored_settings!$B$16="Do not publish"),CONCATENATE([1]tailored_settings!$B$4&amp;TEXT(ROW(A103)-1,"0000")&amp;"_"&amp;TEXT(F103,"yyyy-mm")),CONCATENATE([1]tailored_settings!$B$4&amp;TEXT(ROW(A103)-1,"0000")&amp;"_"&amp;TEXT(F103,"yyyy-mm")))))</f>
        <v>360G-Longleigh-IND-0102_2023-10</v>
      </c>
      <c r="I103" s="6" t="str">
        <f>IF([1]source_data!G105="","",[1]tailored_settings!$B$7)</f>
        <v>Longleigh Foundation</v>
      </c>
      <c r="J103" s="6" t="str">
        <f>IF([1]source_data!G105="","",[1]tailored_settings!$B$6)</f>
        <v>GB-CHC-1169016</v>
      </c>
      <c r="K103" s="6" t="str">
        <f>IF([1]source_data!G105="","",IF([1]source_data!I105="","",VLOOKUP([1]source_data!I105,[1]codelist_mapping!A:C,3,FALSE)))</f>
        <v>GTIR010</v>
      </c>
      <c r="L103" s="6" t="str">
        <f>IF([1]source_data!G105="","",IF([1]source_data!J105="","",VLOOKUP([1]source_data!J105,[1]codelist_mapping!A:C,3,FALSE)))</f>
        <v/>
      </c>
      <c r="M103" s="6" t="str">
        <f>IF([1]source_data!G105="","",IF([1]source_data!K105="","",IF([1]source_data!M105&lt;&gt;"",CONCATENATE(VLOOKUP([1]source_data!K105,[1]codelist_mapping!F:H,3,FALSE)&amp;";"&amp;VLOOKUP([1]source_data!L105,[1]codelist_mapping!F:H,3,FALSE)&amp;";"&amp;VLOOKUP([1]source_data!M105,[1]codelist_mapping!F:H,3,FALSE)),IF([1]source_data!L105&lt;&gt;"",CONCATENATE(VLOOKUP([1]source_data!K105,[1]codelist_mapping!F:H,3,FALSE)&amp;";"&amp;VLOOKUP([1]source_data!L105,[1]codelist_mapping!F:H,3,FALSE)),IF([1]source_data!K105&lt;&gt;"",CONCATENATE(VLOOKUP([1]source_data!K105,[1]codelist_mapping!F:H,3,FALSE)))))))</f>
        <v>GTIP020;GTIP070</v>
      </c>
      <c r="N103" s="9" t="str">
        <f>IF([1]source_data!G105="","",IF([1]source_data!D105="","",VLOOKUP([1]source_data!D105,[1]geo_data!A:I,9,FALSE)))</f>
        <v>Southcote</v>
      </c>
      <c r="O103" s="9" t="str">
        <f>IF([1]source_data!G105="","",IF([1]source_data!D105="","",VLOOKUP([1]source_data!D105,[1]geo_data!A:I,8,FALSE)))</f>
        <v>E05013876</v>
      </c>
      <c r="P103" s="9" t="str">
        <f>IF([1]source_data!G105="","",IF(LEFT(O103,3)="E05","WD",IF(LEFT(O103,3)="S13","WD",IF(LEFT(O103,3)="W05","WD",IF(LEFT(O103,3)="W06","UA",IF(LEFT(O103,3)="S12","CA",IF(LEFT(O103,3)="E06","UA",IF(LEFT(O103,3)="E07","NMD",IF(LEFT(O103,3)="E08","MD",IF(LEFT(O103,3)="E09","LONB"))))))))))</f>
        <v>WD</v>
      </c>
      <c r="Q103" s="9" t="str">
        <f>IF([1]source_data!G105="","",IF([1]source_data!D105="","",VLOOKUP([1]source_data!D105,[1]geo_data!A:I,7,FALSE)))</f>
        <v>Reading</v>
      </c>
      <c r="R103" s="9" t="str">
        <f>IF([1]source_data!G105="","",IF([1]source_data!D105="","",VLOOKUP([1]source_data!D105,[1]geo_data!A:I,6,FALSE)))</f>
        <v>E06000038</v>
      </c>
      <c r="S103" s="9" t="str">
        <f>IF([1]source_data!G105="","",IF(LEFT(R103,3)="E05","WD",IF(LEFT(R103,3)="S13","WD",IF(LEFT(R103,3)="W05","WD",IF(LEFT(R103,3)="W06","UA",IF(LEFT(R103,3)="S12","CA",IF(LEFT(R103,3)="E06","UA",IF(LEFT(R103,3)="E07","NMD",IF(LEFT(R103,3)="E08","MD",IF(LEFT(R103,3)="E09","LONB"))))))))))</f>
        <v>UA</v>
      </c>
      <c r="T103" s="6" t="str">
        <f>IF([1]source_data!G105="","",IF([1]source_data!N105="","",[1]source_data!N105))</f>
        <v>Hardship Grant</v>
      </c>
      <c r="U103" s="10">
        <f>IF([1]source_data!G105="","",[1]tailored_settings!$B$8)</f>
        <v>45622</v>
      </c>
      <c r="V103" s="6" t="str">
        <f>IF([1]source_data!G105="","",[1]tailored_settings!$B$9)</f>
        <v>http://www.longleigh.org/</v>
      </c>
      <c r="W103" s="8">
        <f>IF([1]source_data!G105="","",IF([1]source_data!O105="","",[1]source_data!O105))</f>
        <v>45204</v>
      </c>
      <c r="X103" s="8">
        <f>IF([1]source_data!G105="","",IF([1]source_data!P105="","",[1]source_data!P105))</f>
        <v>45268</v>
      </c>
      <c r="Y103" s="6" t="str">
        <f>IF([1]source_data!G105="","",IF([1]source_data!Q105="","",[1]source_data!Q105))</f>
        <v/>
      </c>
      <c r="Z103" s="11" t="str">
        <f>IF([1]source_data!G105="","",IF([1]source_data!I105="","",[1]tailored_settings!$B$10))</f>
        <v>Primary grant reason</v>
      </c>
      <c r="AA103" s="11" t="str">
        <f>IF([1]source_data!G105="","",IF([1]source_data!I105="","",[1]source_data!I105))</f>
        <v>7. Customer where there is a child/ren in receipt of means-tested free school meals</v>
      </c>
      <c r="AB103" s="11" t="str">
        <f>IF([1]source_data!G105="","",IF([1]source_data!J105="","",[1]tailored_settings!$B$11))</f>
        <v/>
      </c>
      <c r="AC103" s="11" t="str">
        <f>IF([1]source_data!G105="","",IF([1]source_data!J105="","",[1]source_data!J105))</f>
        <v/>
      </c>
      <c r="AD103" s="11" t="str">
        <f>IF([1]source_data!G105="","",IF([1]source_data!K105="","",[1]tailored_settings!$B$12))</f>
        <v>Grant purpose</v>
      </c>
      <c r="AE103" s="11" t="str">
        <f>IF([1]source_data!G105="","",IF([1]source_data!K105="","",[1]source_data!K105))</f>
        <v>Appliances</v>
      </c>
      <c r="AF103" s="11" t="str">
        <f>IF([1]source_data!G105="","",IF([1]source_data!L105="","",[1]tailored_settings!$B$13))</f>
        <v>Grant purpose</v>
      </c>
      <c r="AG103" s="11" t="str">
        <f>IF([1]source_data!G105="","",IF([1]source_data!L105="","",[1]source_data!L105))</f>
        <v>Food Vouchers</v>
      </c>
      <c r="AH103" s="11" t="str">
        <f>IF([1]source_data!G105="","",IF([1]source_data!M105="","",[1]tailored_settings!$B$14))</f>
        <v/>
      </c>
      <c r="AI103" s="11" t="str">
        <f>IF([1]source_data!G105="","",IF([1]source_data!M105="","",[1]source_data!M105))</f>
        <v/>
      </c>
    </row>
    <row r="104" spans="1:35" x14ac:dyDescent="0.2">
      <c r="A104" s="6" t="str">
        <f>IF([1]source_data!G106="","",IF(AND([1]source_data!C106&lt;&gt;"",[1]tailored_settings!$B$15="Publish"),CONCATENATE([1]tailored_settings!$B$2&amp;[1]source_data!C106),IF(AND([1]source_data!C106&lt;&gt;"",[1]tailored_settings!$B$15="Do not publish"),CONCATENATE([1]tailored_settings!$B$2&amp;TEXT(ROW(A104)-1,"0000")&amp;"_"&amp;TEXT(F104,"yyyy-mm")),CONCATENATE([1]tailored_settings!$B$2&amp;TEXT(ROW(A104)-1,"0000")&amp;"_"&amp;TEXT(F104,"yyyy-mm")))))</f>
        <v>360G-Longleigh-E23-00117W</v>
      </c>
      <c r="B104" s="6" t="str">
        <f>IF([1]source_data!G106="","",IF([1]source_data!E106&lt;&gt;"",[1]source_data!E106,CONCATENATE("Grant to "&amp;G104)))</f>
        <v>Grant to Individual Recipient</v>
      </c>
      <c r="C104" s="6" t="str">
        <f>IF([1]source_data!G106="","",IF([1]source_data!F106="","",[1]source_data!F106))</f>
        <v>Helping to alleviate financial hardship</v>
      </c>
      <c r="D104" s="7">
        <f>IF([1]source_data!G106="","",IF([1]source_data!G106="","",[1]source_data!G106))</f>
        <v>854</v>
      </c>
      <c r="E104" s="6" t="str">
        <f>IF([1]source_data!G106="","",[1]tailored_settings!$B$3)</f>
        <v>GBP</v>
      </c>
      <c r="F104" s="8">
        <f>IF([1]source_data!G106="","",IF([1]source_data!H106="","",[1]source_data!H106))</f>
        <v>45183</v>
      </c>
      <c r="G104" s="6" t="str">
        <f>IF([1]source_data!G106="","",[1]tailored_settings!$B$5)</f>
        <v>Individual Recipient</v>
      </c>
      <c r="H104" s="6" t="str">
        <f>IF([1]source_data!G106="","",IF(AND([1]source_data!A106&lt;&gt;"",[1]tailored_settings!$B$16="Publish"),CONCATENATE([1]tailored_settings!$B$2&amp;[1]source_data!A106),IF(AND([1]source_data!A106&lt;&gt;"",[1]tailored_settings!$B$16="Do not publish"),CONCATENATE([1]tailored_settings!$B$4&amp;TEXT(ROW(A104)-1,"0000")&amp;"_"&amp;TEXT(F104,"yyyy-mm")),CONCATENATE([1]tailored_settings!$B$4&amp;TEXT(ROW(A104)-1,"0000")&amp;"_"&amp;TEXT(F104,"yyyy-mm")))))</f>
        <v>360G-Longleigh-IND-0103_2023-09</v>
      </c>
      <c r="I104" s="6" t="str">
        <f>IF([1]source_data!G106="","",[1]tailored_settings!$B$7)</f>
        <v>Longleigh Foundation</v>
      </c>
      <c r="J104" s="6" t="str">
        <f>IF([1]source_data!G106="","",[1]tailored_settings!$B$6)</f>
        <v>GB-CHC-1169016</v>
      </c>
      <c r="K104" s="6" t="str">
        <f>IF([1]source_data!G106="","",IF([1]source_data!I106="","",VLOOKUP([1]source_data!I106,[1]codelist_mapping!A:C,3,FALSE)))</f>
        <v>GTIR030</v>
      </c>
      <c r="L104" s="6" t="str">
        <f>IF([1]source_data!G106="","",IF([1]source_data!J106="","",VLOOKUP([1]source_data!J106,[1]codelist_mapping!A:C,3,FALSE)))</f>
        <v/>
      </c>
      <c r="M104" s="6" t="str">
        <f>IF([1]source_data!G106="","",IF([1]source_data!K106="","",IF([1]source_data!M106&lt;&gt;"",CONCATENATE(VLOOKUP([1]source_data!K106,[1]codelist_mapping!F:H,3,FALSE)&amp;";"&amp;VLOOKUP([1]source_data!L106,[1]codelist_mapping!F:H,3,FALSE)&amp;";"&amp;VLOOKUP([1]source_data!M106,[1]codelist_mapping!F:H,3,FALSE)),IF([1]source_data!L106&lt;&gt;"",CONCATENATE(VLOOKUP([1]source_data!K106,[1]codelist_mapping!F:H,3,FALSE)&amp;";"&amp;VLOOKUP([1]source_data!L106,[1]codelist_mapping!F:H,3,FALSE)),IF([1]source_data!K106&lt;&gt;"",CONCATENATE(VLOOKUP([1]source_data!K106,[1]codelist_mapping!F:H,3,FALSE)))))))</f>
        <v>GTIP020;GTIP070</v>
      </c>
      <c r="N104" s="9" t="str">
        <f>IF([1]source_data!G106="","",IF([1]source_data!D106="","",VLOOKUP([1]source_data!D106,[1]geo_data!A:I,9,FALSE)))</f>
        <v>Eastleigh North</v>
      </c>
      <c r="O104" s="9" t="str">
        <f>IF([1]source_data!G106="","",IF([1]source_data!D106="","",VLOOKUP([1]source_data!D106,[1]geo_data!A:I,8,FALSE)))</f>
        <v>E05011192</v>
      </c>
      <c r="P104" s="9" t="str">
        <f>IF([1]source_data!G106="","",IF(LEFT(O104,3)="E05","WD",IF(LEFT(O104,3)="S13","WD",IF(LEFT(O104,3)="W05","WD",IF(LEFT(O104,3)="W06","UA",IF(LEFT(O104,3)="S12","CA",IF(LEFT(O104,3)="E06","UA",IF(LEFT(O104,3)="E07","NMD",IF(LEFT(O104,3)="E08","MD",IF(LEFT(O104,3)="E09","LONB"))))))))))</f>
        <v>WD</v>
      </c>
      <c r="Q104" s="9" t="str">
        <f>IF([1]source_data!G106="","",IF([1]source_data!D106="","",VLOOKUP([1]source_data!D106,[1]geo_data!A:I,7,FALSE)))</f>
        <v>Eastleigh</v>
      </c>
      <c r="R104" s="9" t="str">
        <f>IF([1]source_data!G106="","",IF([1]source_data!D106="","",VLOOKUP([1]source_data!D106,[1]geo_data!A:I,6,FALSE)))</f>
        <v>E07000086</v>
      </c>
      <c r="S104" s="9" t="str">
        <f>IF([1]source_data!G106="","",IF(LEFT(R104,3)="E05","WD",IF(LEFT(R104,3)="S13","WD",IF(LEFT(R104,3)="W05","WD",IF(LEFT(R104,3)="W06","UA",IF(LEFT(R104,3)="S12","CA",IF(LEFT(R104,3)="E06","UA",IF(LEFT(R104,3)="E07","NMD",IF(LEFT(R104,3)="E08","MD",IF(LEFT(R104,3)="E09","LONB"))))))))))</f>
        <v>NMD</v>
      </c>
      <c r="T104" s="6" t="str">
        <f>IF([1]source_data!G106="","",IF([1]source_data!N106="","",[1]source_data!N106))</f>
        <v>Hardship Grant</v>
      </c>
      <c r="U104" s="10">
        <f>IF([1]source_data!G106="","",[1]tailored_settings!$B$8)</f>
        <v>45622</v>
      </c>
      <c r="V104" s="6" t="str">
        <f>IF([1]source_data!G106="","",[1]tailored_settings!$B$9)</f>
        <v>http://www.longleigh.org/</v>
      </c>
      <c r="W104" s="8">
        <f>IF([1]source_data!G106="","",IF([1]source_data!O106="","",[1]source_data!O106))</f>
        <v>45183</v>
      </c>
      <c r="X104" s="8">
        <f>IF([1]source_data!G106="","",IF([1]source_data!P106="","",[1]source_data!P106))</f>
        <v>45271</v>
      </c>
      <c r="Y104" s="6" t="str">
        <f>IF([1]source_data!G106="","",IF([1]source_data!Q106="","",[1]source_data!Q106))</f>
        <v/>
      </c>
      <c r="Z104" s="11" t="str">
        <f>IF([1]source_data!G106="","",IF([1]source_data!I106="","",[1]tailored_settings!$B$10))</f>
        <v>Primary grant reason</v>
      </c>
      <c r="AA104" s="11" t="str">
        <f>IF([1]source_data!G106="","",IF([1]source_data!I106="","",[1]source_data!I106))</f>
        <v>1. Customer (or family member residing with them) with a diagnosed condition or disability (physical and/or sensory and/or behavioural)</v>
      </c>
      <c r="AB104" s="11" t="str">
        <f>IF([1]source_data!G106="","",IF([1]source_data!J106="","",[1]tailored_settings!$B$11))</f>
        <v/>
      </c>
      <c r="AC104" s="11" t="str">
        <f>IF([1]source_data!G106="","",IF([1]source_data!J106="","",[1]source_data!J106))</f>
        <v/>
      </c>
      <c r="AD104" s="11" t="str">
        <f>IF([1]source_data!G106="","",IF([1]source_data!K106="","",[1]tailored_settings!$B$12))</f>
        <v>Grant purpose</v>
      </c>
      <c r="AE104" s="11" t="str">
        <f>IF([1]source_data!G106="","",IF([1]source_data!K106="","",[1]source_data!K106))</f>
        <v>Appliances</v>
      </c>
      <c r="AF104" s="11" t="str">
        <f>IF([1]source_data!G106="","",IF([1]source_data!L106="","",[1]tailored_settings!$B$13))</f>
        <v>Grant purpose</v>
      </c>
      <c r="AG104" s="11" t="str">
        <f>IF([1]source_data!G106="","",IF([1]source_data!L106="","",[1]source_data!L106))</f>
        <v>Food Vouchers</v>
      </c>
      <c r="AH104" s="11" t="str">
        <f>IF([1]source_data!G106="","",IF([1]source_data!M106="","",[1]tailored_settings!$B$14))</f>
        <v/>
      </c>
      <c r="AI104" s="11" t="str">
        <f>IF([1]source_data!G106="","",IF([1]source_data!M106="","",[1]source_data!M106))</f>
        <v/>
      </c>
    </row>
    <row r="105" spans="1:35" x14ac:dyDescent="0.2">
      <c r="A105" s="6" t="str">
        <f>IF([1]source_data!G107="","",IF(AND([1]source_data!C107&lt;&gt;"",[1]tailored_settings!$B$15="Publish"),CONCATENATE([1]tailored_settings!$B$2&amp;[1]source_data!C107),IF(AND([1]source_data!C107&lt;&gt;"",[1]tailored_settings!$B$15="Do not publish"),CONCATENATE([1]tailored_settings!$B$2&amp;TEXT(ROW(A105)-1,"0000")&amp;"_"&amp;TEXT(F105,"yyyy-mm")),CONCATENATE([1]tailored_settings!$B$2&amp;TEXT(ROW(A105)-1,"0000")&amp;"_"&amp;TEXT(F105,"yyyy-mm")))))</f>
        <v>360G-Longleigh-E23-00118W</v>
      </c>
      <c r="B105" s="6" t="str">
        <f>IF([1]source_data!G107="","",IF([1]source_data!E107&lt;&gt;"",[1]source_data!E107,CONCATENATE("Grant to "&amp;G105)))</f>
        <v>Grant to Individual Recipient</v>
      </c>
      <c r="C105" s="6" t="str">
        <f>IF([1]source_data!G107="","",IF([1]source_data!F107="","",[1]source_data!F107))</f>
        <v>Helping to alleviate financial hardship</v>
      </c>
      <c r="D105" s="7">
        <f>IF([1]source_data!G107="","",IF([1]source_data!G107="","",[1]source_data!G107))</f>
        <v>940.99</v>
      </c>
      <c r="E105" s="6" t="str">
        <f>IF([1]source_data!G107="","",[1]tailored_settings!$B$3)</f>
        <v>GBP</v>
      </c>
      <c r="F105" s="8">
        <f>IF([1]source_data!G107="","",IF([1]source_data!H107="","",[1]source_data!H107))</f>
        <v>45184</v>
      </c>
      <c r="G105" s="6" t="str">
        <f>IF([1]source_data!G107="","",[1]tailored_settings!$B$5)</f>
        <v>Individual Recipient</v>
      </c>
      <c r="H105" s="6" t="str">
        <f>IF([1]source_data!G107="","",IF(AND([1]source_data!A107&lt;&gt;"",[1]tailored_settings!$B$16="Publish"),CONCATENATE([1]tailored_settings!$B$2&amp;[1]source_data!A107),IF(AND([1]source_data!A107&lt;&gt;"",[1]tailored_settings!$B$16="Do not publish"),CONCATENATE([1]tailored_settings!$B$4&amp;TEXT(ROW(A105)-1,"0000")&amp;"_"&amp;TEXT(F105,"yyyy-mm")),CONCATENATE([1]tailored_settings!$B$4&amp;TEXT(ROW(A105)-1,"0000")&amp;"_"&amp;TEXT(F105,"yyyy-mm")))))</f>
        <v>360G-Longleigh-IND-0104_2023-09</v>
      </c>
      <c r="I105" s="6" t="str">
        <f>IF([1]source_data!G107="","",[1]tailored_settings!$B$7)</f>
        <v>Longleigh Foundation</v>
      </c>
      <c r="J105" s="6" t="str">
        <f>IF([1]source_data!G107="","",[1]tailored_settings!$B$6)</f>
        <v>GB-CHC-1169016</v>
      </c>
      <c r="K105" s="6" t="str">
        <f>IF([1]source_data!G107="","",IF([1]source_data!I107="","",VLOOKUP([1]source_data!I107,[1]codelist_mapping!A:C,3,FALSE)))</f>
        <v>GTIR090</v>
      </c>
      <c r="L105" s="6" t="str">
        <f>IF([1]source_data!G107="","",IF([1]source_data!J107="","",VLOOKUP([1]source_data!J107,[1]codelist_mapping!A:C,3,FALSE)))</f>
        <v/>
      </c>
      <c r="M105" s="6" t="str">
        <f>IF([1]source_data!G107="","",IF([1]source_data!K107="","",IF([1]source_data!M107&lt;&gt;"",CONCATENATE(VLOOKUP([1]source_data!K107,[1]codelist_mapping!F:H,3,FALSE)&amp;";"&amp;VLOOKUP([1]source_data!L107,[1]codelist_mapping!F:H,3,FALSE)&amp;";"&amp;VLOOKUP([1]source_data!M107,[1]codelist_mapping!F:H,3,FALSE)),IF([1]source_data!L107&lt;&gt;"",CONCATENATE(VLOOKUP([1]source_data!K107,[1]codelist_mapping!F:H,3,FALSE)&amp;";"&amp;VLOOKUP([1]source_data!L107,[1]codelist_mapping!F:H,3,FALSE)),IF([1]source_data!K107&lt;&gt;"",CONCATENATE(VLOOKUP([1]source_data!K107,[1]codelist_mapping!F:H,3,FALSE)))))))</f>
        <v>GTIP020</v>
      </c>
      <c r="N105" s="9" t="str">
        <f>IF([1]source_data!G107="","",IF([1]source_data!D107="","",VLOOKUP([1]source_data!D107,[1]geo_data!A:I,9,FALSE)))</f>
        <v>Freemantle</v>
      </c>
      <c r="O105" s="9" t="str">
        <f>IF([1]source_data!G107="","",IF([1]source_data!D107="","",VLOOKUP([1]source_data!D107,[1]geo_data!A:I,8,FALSE)))</f>
        <v>E05015496</v>
      </c>
      <c r="P105" s="9" t="str">
        <f>IF([1]source_data!G107="","",IF(LEFT(O105,3)="E05","WD",IF(LEFT(O105,3)="S13","WD",IF(LEFT(O105,3)="W05","WD",IF(LEFT(O105,3)="W06","UA",IF(LEFT(O105,3)="S12","CA",IF(LEFT(O105,3)="E06","UA",IF(LEFT(O105,3)="E07","NMD",IF(LEFT(O105,3)="E08","MD",IF(LEFT(O105,3)="E09","LONB"))))))))))</f>
        <v>WD</v>
      </c>
      <c r="Q105" s="9" t="str">
        <f>IF([1]source_data!G107="","",IF([1]source_data!D107="","",VLOOKUP([1]source_data!D107,[1]geo_data!A:I,7,FALSE)))</f>
        <v>Southampton</v>
      </c>
      <c r="R105" s="9" t="str">
        <f>IF([1]source_data!G107="","",IF([1]source_data!D107="","",VLOOKUP([1]source_data!D107,[1]geo_data!A:I,6,FALSE)))</f>
        <v>E06000045</v>
      </c>
      <c r="S105" s="9" t="str">
        <f>IF([1]source_data!G107="","",IF(LEFT(R105,3)="E05","WD",IF(LEFT(R105,3)="S13","WD",IF(LEFT(R105,3)="W05","WD",IF(LEFT(R105,3)="W06","UA",IF(LEFT(R105,3)="S12","CA",IF(LEFT(R105,3)="E06","UA",IF(LEFT(R105,3)="E07","NMD",IF(LEFT(R105,3)="E08","MD",IF(LEFT(R105,3)="E09","LONB"))))))))))</f>
        <v>UA</v>
      </c>
      <c r="T105" s="6" t="str">
        <f>IF([1]source_data!G107="","",IF([1]source_data!N107="","",[1]source_data!N107))</f>
        <v>Hardship Grant</v>
      </c>
      <c r="U105" s="10">
        <f>IF([1]source_data!G107="","",[1]tailored_settings!$B$8)</f>
        <v>45622</v>
      </c>
      <c r="V105" s="6" t="str">
        <f>IF([1]source_data!G107="","",[1]tailored_settings!$B$9)</f>
        <v>http://www.longleigh.org/</v>
      </c>
      <c r="W105" s="8">
        <f>IF([1]source_data!G107="","",IF([1]source_data!O107="","",[1]source_data!O107))</f>
        <v>45184</v>
      </c>
      <c r="X105" s="8">
        <f>IF([1]source_data!G107="","",IF([1]source_data!P107="","",[1]source_data!P107))</f>
        <v>45268</v>
      </c>
      <c r="Y105" s="6" t="str">
        <f>IF([1]source_data!G107="","",IF([1]source_data!Q107="","",[1]source_data!Q107))</f>
        <v/>
      </c>
      <c r="Z105" s="11" t="str">
        <f>IF([1]source_data!G107="","",IF([1]source_data!I107="","",[1]tailored_settings!$B$10))</f>
        <v>Primary grant reason</v>
      </c>
      <c r="AA105" s="11" t="str">
        <f>IF([1]source_data!G107="","",IF([1]source_data!I107="","",[1]source_data!I107))</f>
        <v>9. Customer/family is in the UK as part of an official Government scheme supporting the resettlement of Refugees and Asylum Seekers (e.g. Ukraine or ACRS)</v>
      </c>
      <c r="AB105" s="11" t="str">
        <f>IF([1]source_data!G107="","",IF([1]source_data!J107="","",[1]tailored_settings!$B$11))</f>
        <v/>
      </c>
      <c r="AC105" s="11" t="str">
        <f>IF([1]source_data!G107="","",IF([1]source_data!J107="","",[1]source_data!J107))</f>
        <v/>
      </c>
      <c r="AD105" s="11" t="str">
        <f>IF([1]source_data!G107="","",IF([1]source_data!K107="","",[1]tailored_settings!$B$12))</f>
        <v>Grant purpose</v>
      </c>
      <c r="AE105" s="11" t="str">
        <f>IF([1]source_data!G107="","",IF([1]source_data!K107="","",[1]source_data!K107))</f>
        <v>Appliances</v>
      </c>
      <c r="AF105" s="11" t="str">
        <f>IF([1]source_data!G107="","",IF([1]source_data!L107="","",[1]tailored_settings!$B$13))</f>
        <v/>
      </c>
      <c r="AG105" s="11" t="str">
        <f>IF([1]source_data!G107="","",IF([1]source_data!L107="","",[1]source_data!L107))</f>
        <v/>
      </c>
      <c r="AH105" s="11" t="str">
        <f>IF([1]source_data!G107="","",IF([1]source_data!M107="","",[1]tailored_settings!$B$14))</f>
        <v/>
      </c>
      <c r="AI105" s="11" t="str">
        <f>IF([1]source_data!G107="","",IF([1]source_data!M107="","",[1]source_data!M107))</f>
        <v/>
      </c>
    </row>
    <row r="106" spans="1:35" x14ac:dyDescent="0.2">
      <c r="A106" s="6" t="str">
        <f>IF([1]source_data!G108="","",IF(AND([1]source_data!C108&lt;&gt;"",[1]tailored_settings!$B$15="Publish"),CONCATENATE([1]tailored_settings!$B$2&amp;[1]source_data!C108),IF(AND([1]source_data!C108&lt;&gt;"",[1]tailored_settings!$B$15="Do not publish"),CONCATENATE([1]tailored_settings!$B$2&amp;TEXT(ROW(A106)-1,"0000")&amp;"_"&amp;TEXT(F106,"yyyy-mm")),CONCATENATE([1]tailored_settings!$B$2&amp;TEXT(ROW(A106)-1,"0000")&amp;"_"&amp;TEXT(F106,"yyyy-mm")))))</f>
        <v>360G-Longleigh-E23-00119W</v>
      </c>
      <c r="B106" s="6" t="str">
        <f>IF([1]source_data!G108="","",IF([1]source_data!E108&lt;&gt;"",[1]source_data!E108,CONCATENATE("Grant to "&amp;G106)))</f>
        <v>Grant to Individual Recipient</v>
      </c>
      <c r="C106" s="6" t="str">
        <f>IF([1]source_data!G108="","",IF([1]source_data!F108="","",[1]source_data!F108))</f>
        <v>Helping to alleviate financial hardship</v>
      </c>
      <c r="D106" s="7">
        <f>IF([1]source_data!G108="","",IF([1]source_data!G108="","",[1]source_data!G108))</f>
        <v>533.98</v>
      </c>
      <c r="E106" s="6" t="str">
        <f>IF([1]source_data!G108="","",[1]tailored_settings!$B$3)</f>
        <v>GBP</v>
      </c>
      <c r="F106" s="8">
        <f>IF([1]source_data!G108="","",IF([1]source_data!H108="","",[1]source_data!H108))</f>
        <v>45183</v>
      </c>
      <c r="G106" s="6" t="str">
        <f>IF([1]source_data!G108="","",[1]tailored_settings!$B$5)</f>
        <v>Individual Recipient</v>
      </c>
      <c r="H106" s="6" t="str">
        <f>IF([1]source_data!G108="","",IF(AND([1]source_data!A108&lt;&gt;"",[1]tailored_settings!$B$16="Publish"),CONCATENATE([1]tailored_settings!$B$2&amp;[1]source_data!A108),IF(AND([1]source_data!A108&lt;&gt;"",[1]tailored_settings!$B$16="Do not publish"),CONCATENATE([1]tailored_settings!$B$4&amp;TEXT(ROW(A106)-1,"0000")&amp;"_"&amp;TEXT(F106,"yyyy-mm")),CONCATENATE([1]tailored_settings!$B$4&amp;TEXT(ROW(A106)-1,"0000")&amp;"_"&amp;TEXT(F106,"yyyy-mm")))))</f>
        <v>360G-Longleigh-IND-0105_2023-09</v>
      </c>
      <c r="I106" s="6" t="str">
        <f>IF([1]source_data!G108="","",[1]tailored_settings!$B$7)</f>
        <v>Longleigh Foundation</v>
      </c>
      <c r="J106" s="6" t="str">
        <f>IF([1]source_data!G108="","",[1]tailored_settings!$B$6)</f>
        <v>GB-CHC-1169016</v>
      </c>
      <c r="K106" s="6" t="str">
        <f>IF([1]source_data!G108="","",IF([1]source_data!I108="","",VLOOKUP([1]source_data!I108,[1]codelist_mapping!A:C,3,FALSE)))</f>
        <v>GTIR040</v>
      </c>
      <c r="L106" s="6" t="str">
        <f>IF([1]source_data!G108="","",IF([1]source_data!J108="","",VLOOKUP([1]source_data!J108,[1]codelist_mapping!A:C,3,FALSE)))</f>
        <v/>
      </c>
      <c r="M106" s="6" t="str">
        <f>IF([1]source_data!G108="","",IF([1]source_data!K108="","",IF([1]source_data!M108&lt;&gt;"",CONCATENATE(VLOOKUP([1]source_data!K108,[1]codelist_mapping!F:H,3,FALSE)&amp;";"&amp;VLOOKUP([1]source_data!L108,[1]codelist_mapping!F:H,3,FALSE)&amp;";"&amp;VLOOKUP([1]source_data!M108,[1]codelist_mapping!F:H,3,FALSE)),IF([1]source_data!L108&lt;&gt;"",CONCATENATE(VLOOKUP([1]source_data!K108,[1]codelist_mapping!F:H,3,FALSE)&amp;";"&amp;VLOOKUP([1]source_data!L108,[1]codelist_mapping!F:H,3,FALSE)),IF([1]source_data!K108&lt;&gt;"",CONCATENATE(VLOOKUP([1]source_data!K108,[1]codelist_mapping!F:H,3,FALSE)))))))</f>
        <v>GTIP020</v>
      </c>
      <c r="N106" s="9" t="str">
        <f>IF([1]source_data!G108="","",IF([1]source_data!D108="","",VLOOKUP([1]source_data!D108,[1]geo_data!A:I,9,FALSE)))</f>
        <v>Arrow</v>
      </c>
      <c r="O106" s="9" t="str">
        <f>IF([1]source_data!G108="","",IF([1]source_data!D108="","",VLOOKUP([1]source_data!D108,[1]geo_data!A:I,8,FALSE)))</f>
        <v>E05009438</v>
      </c>
      <c r="P106" s="9" t="str">
        <f>IF([1]source_data!G108="","",IF(LEFT(O106,3)="E05","WD",IF(LEFT(O106,3)="S13","WD",IF(LEFT(O106,3)="W05","WD",IF(LEFT(O106,3)="W06","UA",IF(LEFT(O106,3)="S12","CA",IF(LEFT(O106,3)="E06","UA",IF(LEFT(O106,3)="E07","NMD",IF(LEFT(O106,3)="E08","MD",IF(LEFT(O106,3)="E09","LONB"))))))))))</f>
        <v>WD</v>
      </c>
      <c r="Q106" s="9" t="str">
        <f>IF([1]source_data!G108="","",IF([1]source_data!D108="","",VLOOKUP([1]source_data!D108,[1]geo_data!A:I,7,FALSE)))</f>
        <v>Herefordshire, County of</v>
      </c>
      <c r="R106" s="9" t="str">
        <f>IF([1]source_data!G108="","",IF([1]source_data!D108="","",VLOOKUP([1]source_data!D108,[1]geo_data!A:I,6,FALSE)))</f>
        <v>E06000019</v>
      </c>
      <c r="S106" s="9" t="str">
        <f>IF([1]source_data!G108="","",IF(LEFT(R106,3)="E05","WD",IF(LEFT(R106,3)="S13","WD",IF(LEFT(R106,3)="W05","WD",IF(LEFT(R106,3)="W06","UA",IF(LEFT(R106,3)="S12","CA",IF(LEFT(R106,3)="E06","UA",IF(LEFT(R106,3)="E07","NMD",IF(LEFT(R106,3)="E08","MD",IF(LEFT(R106,3)="E09","LONB"))))))))))</f>
        <v>UA</v>
      </c>
      <c r="T106" s="6" t="str">
        <f>IF([1]source_data!G108="","",IF([1]source_data!N108="","",[1]source_data!N108))</f>
        <v>Hardship Grant</v>
      </c>
      <c r="U106" s="10">
        <f>IF([1]source_data!G108="","",[1]tailored_settings!$B$8)</f>
        <v>45622</v>
      </c>
      <c r="V106" s="6" t="str">
        <f>IF([1]source_data!G108="","",[1]tailored_settings!$B$9)</f>
        <v>http://www.longleigh.org/</v>
      </c>
      <c r="W106" s="8">
        <f>IF([1]source_data!G108="","",IF([1]source_data!O108="","",[1]source_data!O108))</f>
        <v>45183</v>
      </c>
      <c r="X106" s="8">
        <f>IF([1]source_data!G108="","",IF([1]source_data!P108="","",[1]source_data!P108))</f>
        <v>45334</v>
      </c>
      <c r="Y106" s="6" t="str">
        <f>IF([1]source_data!G108="","",IF([1]source_data!Q108="","",[1]source_data!Q108))</f>
        <v/>
      </c>
      <c r="Z106" s="11" t="str">
        <f>IF([1]source_data!G108="","",IF([1]source_data!I108="","",[1]tailored_settings!$B$10))</f>
        <v>Primary grant reason</v>
      </c>
      <c r="AA106" s="11" t="str">
        <f>IF([1]source_data!G108="","",IF([1]source_data!I108="","",[1]source_data!I108))</f>
        <v>2. Customer receiving medication and/or therapy for a mental health condition or substance addiction</v>
      </c>
      <c r="AB106" s="11" t="str">
        <f>IF([1]source_data!G108="","",IF([1]source_data!J108="","",[1]tailored_settings!$B$11))</f>
        <v/>
      </c>
      <c r="AC106" s="11" t="str">
        <f>IF([1]source_data!G108="","",IF([1]source_data!J108="","",[1]source_data!J108))</f>
        <v/>
      </c>
      <c r="AD106" s="11" t="str">
        <f>IF([1]source_data!G108="","",IF([1]source_data!K108="","",[1]tailored_settings!$B$12))</f>
        <v>Grant purpose</v>
      </c>
      <c r="AE106" s="11" t="str">
        <f>IF([1]source_data!G108="","",IF([1]source_data!K108="","",[1]source_data!K108))</f>
        <v>Appliances</v>
      </c>
      <c r="AF106" s="11" t="str">
        <f>IF([1]source_data!G108="","",IF([1]source_data!L108="","",[1]tailored_settings!$B$13))</f>
        <v/>
      </c>
      <c r="AG106" s="11" t="str">
        <f>IF([1]source_data!G108="","",IF([1]source_data!L108="","",[1]source_data!L108))</f>
        <v/>
      </c>
      <c r="AH106" s="11" t="str">
        <f>IF([1]source_data!G108="","",IF([1]source_data!M108="","",[1]tailored_settings!$B$14))</f>
        <v/>
      </c>
      <c r="AI106" s="11" t="str">
        <f>IF([1]source_data!G108="","",IF([1]source_data!M108="","",[1]source_data!M108))</f>
        <v/>
      </c>
    </row>
    <row r="107" spans="1:35" x14ac:dyDescent="0.2">
      <c r="A107" s="6" t="str">
        <f>IF([1]source_data!G109="","",IF(AND([1]source_data!C109&lt;&gt;"",[1]tailored_settings!$B$15="Publish"),CONCATENATE([1]tailored_settings!$B$2&amp;[1]source_data!C109),IF(AND([1]source_data!C109&lt;&gt;"",[1]tailored_settings!$B$15="Do not publish"),CONCATENATE([1]tailored_settings!$B$2&amp;TEXT(ROW(A107)-1,"0000")&amp;"_"&amp;TEXT(F107,"yyyy-mm")),CONCATENATE([1]tailored_settings!$B$2&amp;TEXT(ROW(A107)-1,"0000")&amp;"_"&amp;TEXT(F107,"yyyy-mm")))))</f>
        <v>360G-Longleigh-E23-00120W</v>
      </c>
      <c r="B107" s="6" t="str">
        <f>IF([1]source_data!G109="","",IF([1]source_data!E109&lt;&gt;"",[1]source_data!E109,CONCATENATE("Grant to "&amp;G107)))</f>
        <v>Grant to Individual Recipient</v>
      </c>
      <c r="C107" s="6" t="str">
        <f>IF([1]source_data!G109="","",IF([1]source_data!F109="","",[1]source_data!F109))</f>
        <v>Helping to alleviate financial hardship</v>
      </c>
      <c r="D107" s="7">
        <f>IF([1]source_data!G109="","",IF([1]source_data!G109="","",[1]source_data!G109))</f>
        <v>991.97</v>
      </c>
      <c r="E107" s="6" t="str">
        <f>IF([1]source_data!G109="","",[1]tailored_settings!$B$3)</f>
        <v>GBP</v>
      </c>
      <c r="F107" s="8">
        <f>IF([1]source_data!G109="","",IF([1]source_data!H109="","",[1]source_data!H109))</f>
        <v>45184</v>
      </c>
      <c r="G107" s="6" t="str">
        <f>IF([1]source_data!G109="","",[1]tailored_settings!$B$5)</f>
        <v>Individual Recipient</v>
      </c>
      <c r="H107" s="6" t="str">
        <f>IF([1]source_data!G109="","",IF(AND([1]source_data!A109&lt;&gt;"",[1]tailored_settings!$B$16="Publish"),CONCATENATE([1]tailored_settings!$B$2&amp;[1]source_data!A109),IF(AND([1]source_data!A109&lt;&gt;"",[1]tailored_settings!$B$16="Do not publish"),CONCATENATE([1]tailored_settings!$B$4&amp;TEXT(ROW(A107)-1,"0000")&amp;"_"&amp;TEXT(F107,"yyyy-mm")),CONCATENATE([1]tailored_settings!$B$4&amp;TEXT(ROW(A107)-1,"0000")&amp;"_"&amp;TEXT(F107,"yyyy-mm")))))</f>
        <v>360G-Longleigh-IND-0106_2023-09</v>
      </c>
      <c r="I107" s="6" t="str">
        <f>IF([1]source_data!G109="","",[1]tailored_settings!$B$7)</f>
        <v>Longleigh Foundation</v>
      </c>
      <c r="J107" s="6" t="str">
        <f>IF([1]source_data!G109="","",[1]tailored_settings!$B$6)</f>
        <v>GB-CHC-1169016</v>
      </c>
      <c r="K107" s="6" t="str">
        <f>IF([1]source_data!G109="","",IF([1]source_data!I109="","",VLOOKUP([1]source_data!I109,[1]codelist_mapping!A:C,3,FALSE)))</f>
        <v>GTIR080</v>
      </c>
      <c r="L107" s="6" t="str">
        <f>IF([1]source_data!G109="","",IF([1]source_data!J109="","",VLOOKUP([1]source_data!J109,[1]codelist_mapping!A:C,3,FALSE)))</f>
        <v/>
      </c>
      <c r="M107" s="6" t="str">
        <f>IF([1]source_data!G109="","",IF([1]source_data!K109="","",IF([1]source_data!M109&lt;&gt;"",CONCATENATE(VLOOKUP([1]source_data!K109,[1]codelist_mapping!F:H,3,FALSE)&amp;";"&amp;VLOOKUP([1]source_data!L109,[1]codelist_mapping!F:H,3,FALSE)&amp;";"&amp;VLOOKUP([1]source_data!M109,[1]codelist_mapping!F:H,3,FALSE)),IF([1]source_data!L109&lt;&gt;"",CONCATENATE(VLOOKUP([1]source_data!K109,[1]codelist_mapping!F:H,3,FALSE)&amp;";"&amp;VLOOKUP([1]source_data!L109,[1]codelist_mapping!F:H,3,FALSE)),IF([1]source_data!K109&lt;&gt;"",CONCATENATE(VLOOKUP([1]source_data!K109,[1]codelist_mapping!F:H,3,FALSE)))))))</f>
        <v>GTIP020</v>
      </c>
      <c r="N107" s="9" t="str">
        <f>IF([1]source_data!G109="","",IF([1]source_data!D109="","",VLOOKUP([1]source_data!D109,[1]geo_data!A:I,9,FALSE)))</f>
        <v>Central</v>
      </c>
      <c r="O107" s="9" t="str">
        <f>IF([1]source_data!G109="","",IF([1]source_data!D109="","",VLOOKUP([1]source_data!D109,[1]geo_data!A:I,8,FALSE)))</f>
        <v>E05008954</v>
      </c>
      <c r="P107" s="9" t="str">
        <f>IF([1]source_data!G109="","",IF(LEFT(O107,3)="E05","WD",IF(LEFT(O107,3)="S13","WD",IF(LEFT(O107,3)="W05","WD",IF(LEFT(O107,3)="W06","UA",IF(LEFT(O107,3)="S12","CA",IF(LEFT(O107,3)="E06","UA",IF(LEFT(O107,3)="E07","NMD",IF(LEFT(O107,3)="E08","MD",IF(LEFT(O107,3)="E09","LONB"))))))))))</f>
        <v>WD</v>
      </c>
      <c r="Q107" s="9" t="str">
        <f>IF([1]source_data!G109="","",IF([1]source_data!D109="","",VLOOKUP([1]source_data!D109,[1]geo_data!A:I,7,FALSE)))</f>
        <v>Swindon</v>
      </c>
      <c r="R107" s="9" t="str">
        <f>IF([1]source_data!G109="","",IF([1]source_data!D109="","",VLOOKUP([1]source_data!D109,[1]geo_data!A:I,6,FALSE)))</f>
        <v>E06000030</v>
      </c>
      <c r="S107" s="9" t="str">
        <f>IF([1]source_data!G109="","",IF(LEFT(R107,3)="E05","WD",IF(LEFT(R107,3)="S13","WD",IF(LEFT(R107,3)="W05","WD",IF(LEFT(R107,3)="W06","UA",IF(LEFT(R107,3)="S12","CA",IF(LEFT(R107,3)="E06","UA",IF(LEFT(R107,3)="E07","NMD",IF(LEFT(R107,3)="E08","MD",IF(LEFT(R107,3)="E09","LONB"))))))))))</f>
        <v>UA</v>
      </c>
      <c r="T107" s="6" t="str">
        <f>IF([1]source_data!G109="","",IF([1]source_data!N109="","",[1]source_data!N109))</f>
        <v>Hardship Grant</v>
      </c>
      <c r="U107" s="10">
        <f>IF([1]source_data!G109="","",[1]tailored_settings!$B$8)</f>
        <v>45622</v>
      </c>
      <c r="V107" s="6" t="str">
        <f>IF([1]source_data!G109="","",[1]tailored_settings!$B$9)</f>
        <v>http://www.longleigh.org/</v>
      </c>
      <c r="W107" s="8">
        <f>IF([1]source_data!G109="","",IF([1]source_data!O109="","",[1]source_data!O109))</f>
        <v>45184</v>
      </c>
      <c r="X107" s="8">
        <f>IF([1]source_data!G109="","",IF([1]source_data!P109="","",[1]source_data!P109))</f>
        <v>45269</v>
      </c>
      <c r="Y107" s="6" t="str">
        <f>IF([1]source_data!G109="","",IF([1]source_data!Q109="","",[1]source_data!Q109))</f>
        <v/>
      </c>
      <c r="Z107" s="11" t="str">
        <f>IF([1]source_data!G109="","",IF([1]source_data!I109="","",[1]tailored_settings!$B$10))</f>
        <v>Primary grant reason</v>
      </c>
      <c r="AA107" s="11" t="str">
        <f>IF([1]source_data!G109="","",IF([1]source_data!I109="","",[1]source_data!I109))</f>
        <v>3  Customer/family moving from homelessness/supported living into independent living</v>
      </c>
      <c r="AB107" s="11" t="str">
        <f>IF([1]source_data!G109="","",IF([1]source_data!J109="","",[1]tailored_settings!$B$11))</f>
        <v/>
      </c>
      <c r="AC107" s="11" t="str">
        <f>IF([1]source_data!G109="","",IF([1]source_data!J109="","",[1]source_data!J109))</f>
        <v/>
      </c>
      <c r="AD107" s="11" t="str">
        <f>IF([1]source_data!G109="","",IF([1]source_data!K109="","",[1]tailored_settings!$B$12))</f>
        <v>Grant purpose</v>
      </c>
      <c r="AE107" s="11" t="str">
        <f>IF([1]source_data!G109="","",IF([1]source_data!K109="","",[1]source_data!K109))</f>
        <v>Appliances</v>
      </c>
      <c r="AF107" s="11" t="str">
        <f>IF([1]source_data!G109="","",IF([1]source_data!L109="","",[1]tailored_settings!$B$13))</f>
        <v/>
      </c>
      <c r="AG107" s="11" t="str">
        <f>IF([1]source_data!G109="","",IF([1]source_data!L109="","",[1]source_data!L109))</f>
        <v/>
      </c>
      <c r="AH107" s="11" t="str">
        <f>IF([1]source_data!G109="","",IF([1]source_data!M109="","",[1]tailored_settings!$B$14))</f>
        <v/>
      </c>
      <c r="AI107" s="11" t="str">
        <f>IF([1]source_data!G109="","",IF([1]source_data!M109="","",[1]source_data!M109))</f>
        <v/>
      </c>
    </row>
    <row r="108" spans="1:35" x14ac:dyDescent="0.2">
      <c r="A108" s="6" t="str">
        <f>IF([1]source_data!G110="","",IF(AND([1]source_data!C110&lt;&gt;"",[1]tailored_settings!$B$15="Publish"),CONCATENATE([1]tailored_settings!$B$2&amp;[1]source_data!C110),IF(AND([1]source_data!C110&lt;&gt;"",[1]tailored_settings!$B$15="Do not publish"),CONCATENATE([1]tailored_settings!$B$2&amp;TEXT(ROW(A108)-1,"0000")&amp;"_"&amp;TEXT(F108,"yyyy-mm")),CONCATENATE([1]tailored_settings!$B$2&amp;TEXT(ROW(A108)-1,"0000")&amp;"_"&amp;TEXT(F108,"yyyy-mm")))))</f>
        <v>360G-Longleigh-E23-00121W</v>
      </c>
      <c r="B108" s="6" t="str">
        <f>IF([1]source_data!G110="","",IF([1]source_data!E110&lt;&gt;"",[1]source_data!E110,CONCATENATE("Grant to "&amp;G108)))</f>
        <v>Grant to Individual Recipient</v>
      </c>
      <c r="C108" s="6" t="str">
        <f>IF([1]source_data!G110="","",IF([1]source_data!F110="","",[1]source_data!F110))</f>
        <v>Helping to alleviate financial hardship</v>
      </c>
      <c r="D108" s="7">
        <f>IF([1]source_data!G110="","",IF([1]source_data!G110="","",[1]source_data!G110))</f>
        <v>415.99</v>
      </c>
      <c r="E108" s="6" t="str">
        <f>IF([1]source_data!G110="","",[1]tailored_settings!$B$3)</f>
        <v>GBP</v>
      </c>
      <c r="F108" s="8">
        <f>IF([1]source_data!G110="","",IF([1]source_data!H110="","",[1]source_data!H110))</f>
        <v>45184</v>
      </c>
      <c r="G108" s="6" t="str">
        <f>IF([1]source_data!G110="","",[1]tailored_settings!$B$5)</f>
        <v>Individual Recipient</v>
      </c>
      <c r="H108" s="6" t="str">
        <f>IF([1]source_data!G110="","",IF(AND([1]source_data!A110&lt;&gt;"",[1]tailored_settings!$B$16="Publish"),CONCATENATE([1]tailored_settings!$B$2&amp;[1]source_data!A110),IF(AND([1]source_data!A110&lt;&gt;"",[1]tailored_settings!$B$16="Do not publish"),CONCATENATE([1]tailored_settings!$B$4&amp;TEXT(ROW(A108)-1,"0000")&amp;"_"&amp;TEXT(F108,"yyyy-mm")),CONCATENATE([1]tailored_settings!$B$4&amp;TEXT(ROW(A108)-1,"0000")&amp;"_"&amp;TEXT(F108,"yyyy-mm")))))</f>
        <v>360G-Longleigh-IND-0107_2023-09</v>
      </c>
      <c r="I108" s="6" t="str">
        <f>IF([1]source_data!G110="","",[1]tailored_settings!$B$7)</f>
        <v>Longleigh Foundation</v>
      </c>
      <c r="J108" s="6" t="str">
        <f>IF([1]source_data!G110="","",[1]tailored_settings!$B$6)</f>
        <v>GB-CHC-1169016</v>
      </c>
      <c r="K108" s="6" t="str">
        <f>IF([1]source_data!G110="","",IF([1]source_data!I110="","",VLOOKUP([1]source_data!I110,[1]codelist_mapping!A:C,3,FALSE)))</f>
        <v>GTIR030</v>
      </c>
      <c r="L108" s="6" t="str">
        <f>IF([1]source_data!G110="","",IF([1]source_data!J110="","",VLOOKUP([1]source_data!J110,[1]codelist_mapping!A:C,3,FALSE)))</f>
        <v/>
      </c>
      <c r="M108" s="6" t="str">
        <f>IF([1]source_data!G110="","",IF([1]source_data!K110="","",IF([1]source_data!M110&lt;&gt;"",CONCATENATE(VLOOKUP([1]source_data!K110,[1]codelist_mapping!F:H,3,FALSE)&amp;";"&amp;VLOOKUP([1]source_data!L110,[1]codelist_mapping!F:H,3,FALSE)&amp;";"&amp;VLOOKUP([1]source_data!M110,[1]codelist_mapping!F:H,3,FALSE)),IF([1]source_data!L110&lt;&gt;"",CONCATENATE(VLOOKUP([1]source_data!K110,[1]codelist_mapping!F:H,3,FALSE)&amp;";"&amp;VLOOKUP([1]source_data!L110,[1]codelist_mapping!F:H,3,FALSE)),IF([1]source_data!K110&lt;&gt;"",CONCATENATE(VLOOKUP([1]source_data!K110,[1]codelist_mapping!F:H,3,FALSE)))))))</f>
        <v>GTIP020;GTIP070</v>
      </c>
      <c r="N108" s="9" t="str">
        <f>IF([1]source_data!G110="","",IF([1]source_data!D110="","",VLOOKUP([1]source_data!D110,[1]geo_data!A:I,9,FALSE)))</f>
        <v>Tenbury</v>
      </c>
      <c r="O108" s="9" t="str">
        <f>IF([1]source_data!G110="","",IF([1]source_data!D110="","",VLOOKUP([1]source_data!D110,[1]geo_data!A:I,8,FALSE)))</f>
        <v>E05015394</v>
      </c>
      <c r="P108" s="9" t="str">
        <f>IF([1]source_data!G110="","",IF(LEFT(O108,3)="E05","WD",IF(LEFT(O108,3)="S13","WD",IF(LEFT(O108,3)="W05","WD",IF(LEFT(O108,3)="W06","UA",IF(LEFT(O108,3)="S12","CA",IF(LEFT(O108,3)="E06","UA",IF(LEFT(O108,3)="E07","NMD",IF(LEFT(O108,3)="E08","MD",IF(LEFT(O108,3)="E09","LONB"))))))))))</f>
        <v>WD</v>
      </c>
      <c r="Q108" s="9" t="str">
        <f>IF([1]source_data!G110="","",IF([1]source_data!D110="","",VLOOKUP([1]source_data!D110,[1]geo_data!A:I,7,FALSE)))</f>
        <v>Malvern Hills</v>
      </c>
      <c r="R108" s="9" t="str">
        <f>IF([1]source_data!G110="","",IF([1]source_data!D110="","",VLOOKUP([1]source_data!D110,[1]geo_data!A:I,6,FALSE)))</f>
        <v>E07000235</v>
      </c>
      <c r="S108" s="9" t="str">
        <f>IF([1]source_data!G110="","",IF(LEFT(R108,3)="E05","WD",IF(LEFT(R108,3)="S13","WD",IF(LEFT(R108,3)="W05","WD",IF(LEFT(R108,3)="W06","UA",IF(LEFT(R108,3)="S12","CA",IF(LEFT(R108,3)="E06","UA",IF(LEFT(R108,3)="E07","NMD",IF(LEFT(R108,3)="E08","MD",IF(LEFT(R108,3)="E09","LONB"))))))))))</f>
        <v>NMD</v>
      </c>
      <c r="T108" s="6" t="str">
        <f>IF([1]source_data!G110="","",IF([1]source_data!N110="","",[1]source_data!N110))</f>
        <v>Hardship Grant</v>
      </c>
      <c r="U108" s="10">
        <f>IF([1]source_data!G110="","",[1]tailored_settings!$B$8)</f>
        <v>45622</v>
      </c>
      <c r="V108" s="6" t="str">
        <f>IF([1]source_data!G110="","",[1]tailored_settings!$B$9)</f>
        <v>http://www.longleigh.org/</v>
      </c>
      <c r="W108" s="8">
        <f>IF([1]source_data!G110="","",IF([1]source_data!O110="","",[1]source_data!O110))</f>
        <v>45184</v>
      </c>
      <c r="X108" s="8">
        <f>IF([1]source_data!G110="","",IF([1]source_data!P110="","",[1]source_data!P110))</f>
        <v>45467</v>
      </c>
      <c r="Y108" s="6" t="str">
        <f>IF([1]source_data!G110="","",IF([1]source_data!Q110="","",[1]source_data!Q110))</f>
        <v/>
      </c>
      <c r="Z108" s="11" t="str">
        <f>IF([1]source_data!G110="","",IF([1]source_data!I110="","",[1]tailored_settings!$B$10))</f>
        <v>Primary grant reason</v>
      </c>
      <c r="AA108" s="11" t="str">
        <f>IF([1]source_data!G110="","",IF([1]source_data!I110="","",[1]source_data!I110))</f>
        <v>1. Customer (or family member residing with them) with a diagnosed condition or disability (physical and/or sensory and/or behavioural)</v>
      </c>
      <c r="AB108" s="11" t="str">
        <f>IF([1]source_data!G110="","",IF([1]source_data!J110="","",[1]tailored_settings!$B$11))</f>
        <v/>
      </c>
      <c r="AC108" s="11" t="str">
        <f>IF([1]source_data!G110="","",IF([1]source_data!J110="","",[1]source_data!J110))</f>
        <v/>
      </c>
      <c r="AD108" s="11" t="str">
        <f>IF([1]source_data!G110="","",IF([1]source_data!K110="","",[1]tailored_settings!$B$12))</f>
        <v>Grant purpose</v>
      </c>
      <c r="AE108" s="11" t="str">
        <f>IF([1]source_data!G110="","",IF([1]source_data!K110="","",[1]source_data!K110))</f>
        <v>Appliances</v>
      </c>
      <c r="AF108" s="11" t="str">
        <f>IF([1]source_data!G110="","",IF([1]source_data!L110="","",[1]tailored_settings!$B$13))</f>
        <v>Grant purpose</v>
      </c>
      <c r="AG108" s="11" t="str">
        <f>IF([1]source_data!G110="","",IF([1]source_data!L110="","",[1]source_data!L110))</f>
        <v>Food Vouchers</v>
      </c>
      <c r="AH108" s="11" t="str">
        <f>IF([1]source_data!G110="","",IF([1]source_data!M110="","",[1]tailored_settings!$B$14))</f>
        <v/>
      </c>
      <c r="AI108" s="11" t="str">
        <f>IF([1]source_data!G110="","",IF([1]source_data!M110="","",[1]source_data!M110))</f>
        <v/>
      </c>
    </row>
    <row r="109" spans="1:35" x14ac:dyDescent="0.2">
      <c r="A109" s="6" t="str">
        <f>IF([1]source_data!G111="","",IF(AND([1]source_data!C111&lt;&gt;"",[1]tailored_settings!$B$15="Publish"),CONCATENATE([1]tailored_settings!$B$2&amp;[1]source_data!C111),IF(AND([1]source_data!C111&lt;&gt;"",[1]tailored_settings!$B$15="Do not publish"),CONCATENATE([1]tailored_settings!$B$2&amp;TEXT(ROW(A109)-1,"0000")&amp;"_"&amp;TEXT(F109,"yyyy-mm")),CONCATENATE([1]tailored_settings!$B$2&amp;TEXT(ROW(A109)-1,"0000")&amp;"_"&amp;TEXT(F109,"yyyy-mm")))))</f>
        <v>360G-Longleigh-E23-00122W</v>
      </c>
      <c r="B109" s="6" t="str">
        <f>IF([1]source_data!G111="","",IF([1]source_data!E111&lt;&gt;"",[1]source_data!E111,CONCATENATE("Grant to "&amp;G109)))</f>
        <v>Grant to Individual Recipient</v>
      </c>
      <c r="C109" s="6" t="str">
        <f>IF([1]source_data!G111="","",IF([1]source_data!F111="","",[1]source_data!F111))</f>
        <v>Helping to alleviate financial hardship</v>
      </c>
      <c r="D109" s="7">
        <f>IF([1]source_data!G111="","",IF([1]source_data!G111="","",[1]source_data!G111))</f>
        <v>990</v>
      </c>
      <c r="E109" s="6" t="str">
        <f>IF([1]source_data!G111="","",[1]tailored_settings!$B$3)</f>
        <v>GBP</v>
      </c>
      <c r="F109" s="8">
        <f>IF([1]source_data!G111="","",IF([1]source_data!H111="","",[1]source_data!H111))</f>
        <v>45188</v>
      </c>
      <c r="G109" s="6" t="str">
        <f>IF([1]source_data!G111="","",[1]tailored_settings!$B$5)</f>
        <v>Individual Recipient</v>
      </c>
      <c r="H109" s="6" t="str">
        <f>IF([1]source_data!G111="","",IF(AND([1]source_data!A111&lt;&gt;"",[1]tailored_settings!$B$16="Publish"),CONCATENATE([1]tailored_settings!$B$2&amp;[1]source_data!A111),IF(AND([1]source_data!A111&lt;&gt;"",[1]tailored_settings!$B$16="Do not publish"),CONCATENATE([1]tailored_settings!$B$4&amp;TEXT(ROW(A109)-1,"0000")&amp;"_"&amp;TEXT(F109,"yyyy-mm")),CONCATENATE([1]tailored_settings!$B$4&amp;TEXT(ROW(A109)-1,"0000")&amp;"_"&amp;TEXT(F109,"yyyy-mm")))))</f>
        <v>360G-Longleigh-IND-0108_2023-09</v>
      </c>
      <c r="I109" s="6" t="str">
        <f>IF([1]source_data!G111="","",[1]tailored_settings!$B$7)</f>
        <v>Longleigh Foundation</v>
      </c>
      <c r="J109" s="6" t="str">
        <f>IF([1]source_data!G111="","",[1]tailored_settings!$B$6)</f>
        <v>GB-CHC-1169016</v>
      </c>
      <c r="K109" s="6" t="str">
        <f>IF([1]source_data!G111="","",IF([1]source_data!I111="","",VLOOKUP([1]source_data!I111,[1]codelist_mapping!A:C,3,FALSE)))</f>
        <v>GTIR010</v>
      </c>
      <c r="L109" s="6" t="str">
        <f>IF([1]source_data!G111="","",IF([1]source_data!J111="","",VLOOKUP([1]source_data!J111,[1]codelist_mapping!A:C,3,FALSE)))</f>
        <v/>
      </c>
      <c r="M109" s="6" t="str">
        <f>IF([1]source_data!G111="","",IF([1]source_data!K111="","",IF([1]source_data!M111&lt;&gt;"",CONCATENATE(VLOOKUP([1]source_data!K111,[1]codelist_mapping!F:H,3,FALSE)&amp;";"&amp;VLOOKUP([1]source_data!L111,[1]codelist_mapping!F:H,3,FALSE)&amp;";"&amp;VLOOKUP([1]source_data!M111,[1]codelist_mapping!F:H,3,FALSE)),IF([1]source_data!L111&lt;&gt;"",CONCATENATE(VLOOKUP([1]source_data!K111,[1]codelist_mapping!F:H,3,FALSE)&amp;";"&amp;VLOOKUP([1]source_data!L111,[1]codelist_mapping!F:H,3,FALSE)),IF([1]source_data!K111&lt;&gt;"",CONCATENATE(VLOOKUP([1]source_data!K111,[1]codelist_mapping!F:H,3,FALSE)))))))</f>
        <v>GTIP050;GTIP080;GTIP070</v>
      </c>
      <c r="N109" s="9" t="str">
        <f>IF([1]source_data!G111="","",IF([1]source_data!D111="","",VLOOKUP([1]source_data!D111,[1]geo_data!A:I,9,FALSE)))</f>
        <v>Bridgwater North &amp; Central</v>
      </c>
      <c r="O109" s="9" t="str">
        <f>IF([1]source_data!G111="","",IF([1]source_data!D111="","",VLOOKUP([1]source_data!D111,[1]geo_data!A:I,8,FALSE)))</f>
        <v>E05014344</v>
      </c>
      <c r="P109" s="9" t="str">
        <f>IF([1]source_data!G111="","",IF(LEFT(O109,3)="E05","WD",IF(LEFT(O109,3)="S13","WD",IF(LEFT(O109,3)="W05","WD",IF(LEFT(O109,3)="W06","UA",IF(LEFT(O109,3)="S12","CA",IF(LEFT(O109,3)="E06","UA",IF(LEFT(O109,3)="E07","NMD",IF(LEFT(O109,3)="E08","MD",IF(LEFT(O109,3)="E09","LONB"))))))))))</f>
        <v>WD</v>
      </c>
      <c r="Q109" s="9" t="str">
        <f>IF([1]source_data!G111="","",IF([1]source_data!D111="","",VLOOKUP([1]source_data!D111,[1]geo_data!A:I,7,FALSE)))</f>
        <v>Somerset</v>
      </c>
      <c r="R109" s="9" t="str">
        <f>IF([1]source_data!G111="","",IF([1]source_data!D111="","",VLOOKUP([1]source_data!D111,[1]geo_data!A:I,6,FALSE)))</f>
        <v>E06000066</v>
      </c>
      <c r="S109" s="9" t="str">
        <f>IF([1]source_data!G111="","",IF(LEFT(R109,3)="E05","WD",IF(LEFT(R109,3)="S13","WD",IF(LEFT(R109,3)="W05","WD",IF(LEFT(R109,3)="W06","UA",IF(LEFT(R109,3)="S12","CA",IF(LEFT(R109,3)="E06","UA",IF(LEFT(R109,3)="E07","NMD",IF(LEFT(R109,3)="E08","MD",IF(LEFT(R109,3)="E09","LONB"))))))))))</f>
        <v>UA</v>
      </c>
      <c r="T109" s="6" t="str">
        <f>IF([1]source_data!G111="","",IF([1]source_data!N111="","",[1]source_data!N111))</f>
        <v>Hardship Grant</v>
      </c>
      <c r="U109" s="10">
        <f>IF([1]source_data!G111="","",[1]tailored_settings!$B$8)</f>
        <v>45622</v>
      </c>
      <c r="V109" s="6" t="str">
        <f>IF([1]source_data!G111="","",[1]tailored_settings!$B$9)</f>
        <v>http://www.longleigh.org/</v>
      </c>
      <c r="W109" s="8">
        <f>IF([1]source_data!G111="","",IF([1]source_data!O111="","",[1]source_data!O111))</f>
        <v>45188</v>
      </c>
      <c r="X109" s="8">
        <f>IF([1]source_data!G111="","",IF([1]source_data!P111="","",[1]source_data!P111))</f>
        <v>45268</v>
      </c>
      <c r="Y109" s="6" t="str">
        <f>IF([1]source_data!G111="","",IF([1]source_data!Q111="","",[1]source_data!Q111))</f>
        <v/>
      </c>
      <c r="Z109" s="11" t="str">
        <f>IF([1]source_data!G111="","",IF([1]source_data!I111="","",[1]tailored_settings!$B$10))</f>
        <v>Primary grant reason</v>
      </c>
      <c r="AA109" s="11" t="str">
        <f>IF([1]source_data!G111="","",IF([1]source_data!I111="","",[1]source_data!I111))</f>
        <v>7. Customer where there is a child/ren in receipt of means-tested free school meals</v>
      </c>
      <c r="AB109" s="11" t="str">
        <f>IF([1]source_data!G111="","",IF([1]source_data!J111="","",[1]tailored_settings!$B$11))</f>
        <v/>
      </c>
      <c r="AC109" s="11" t="str">
        <f>IF([1]source_data!G111="","",IF([1]source_data!J111="","",[1]source_data!J111))</f>
        <v/>
      </c>
      <c r="AD109" s="11" t="str">
        <f>IF([1]source_data!G111="","",IF([1]source_data!K111="","",[1]tailored_settings!$B$12))</f>
        <v>Grant purpose</v>
      </c>
      <c r="AE109" s="11" t="str">
        <f>IF([1]source_data!G111="","",IF([1]source_data!K111="","",[1]source_data!K111))</f>
        <v>Utility Vouchers</v>
      </c>
      <c r="AF109" s="11" t="str">
        <f>IF([1]source_data!G111="","",IF([1]source_data!L111="","",[1]tailored_settings!$B$13))</f>
        <v>Grant purpose</v>
      </c>
      <c r="AG109" s="11" t="str">
        <f>IF([1]source_data!G111="","",IF([1]source_data!L111="","",[1]source_data!L111))</f>
        <v>Clothing</v>
      </c>
      <c r="AH109" s="11" t="str">
        <f>IF([1]source_data!G111="","",IF([1]source_data!M111="","",[1]tailored_settings!$B$14))</f>
        <v>Grant purpose</v>
      </c>
      <c r="AI109" s="11" t="str">
        <f>IF([1]source_data!G111="","",IF([1]source_data!M111="","",[1]source_data!M111))</f>
        <v>Food Vouchers</v>
      </c>
    </row>
    <row r="110" spans="1:35" x14ac:dyDescent="0.2">
      <c r="A110" s="6" t="str">
        <f>IF([1]source_data!G112="","",IF(AND([1]source_data!C112&lt;&gt;"",[1]tailored_settings!$B$15="Publish"),CONCATENATE([1]tailored_settings!$B$2&amp;[1]source_data!C112),IF(AND([1]source_data!C112&lt;&gt;"",[1]tailored_settings!$B$15="Do not publish"),CONCATENATE([1]tailored_settings!$B$2&amp;TEXT(ROW(A110)-1,"0000")&amp;"_"&amp;TEXT(F110,"yyyy-mm")),CONCATENATE([1]tailored_settings!$B$2&amp;TEXT(ROW(A110)-1,"0000")&amp;"_"&amp;TEXT(F110,"yyyy-mm")))))</f>
        <v>360G-Longleigh-E23-00123W</v>
      </c>
      <c r="B110" s="6" t="str">
        <f>IF([1]source_data!G112="","",IF([1]source_data!E112&lt;&gt;"",[1]source_data!E112,CONCATENATE("Grant to "&amp;G110)))</f>
        <v>Grant to Individual Recipient</v>
      </c>
      <c r="C110" s="6" t="str">
        <f>IF([1]source_data!G112="","",IF([1]source_data!F112="","",[1]source_data!F112))</f>
        <v>Helping to alleviate financial hardship</v>
      </c>
      <c r="D110" s="7">
        <f>IF([1]source_data!G112="","",IF([1]source_data!G112="","",[1]source_data!G112))</f>
        <v>991</v>
      </c>
      <c r="E110" s="6" t="str">
        <f>IF([1]source_data!G112="","",[1]tailored_settings!$B$3)</f>
        <v>GBP</v>
      </c>
      <c r="F110" s="8">
        <f>IF([1]source_data!G112="","",IF([1]source_data!H112="","",[1]source_data!H112))</f>
        <v>45184</v>
      </c>
      <c r="G110" s="6" t="str">
        <f>IF([1]source_data!G112="","",[1]tailored_settings!$B$5)</f>
        <v>Individual Recipient</v>
      </c>
      <c r="H110" s="6" t="str">
        <f>IF([1]source_data!G112="","",IF(AND([1]source_data!A112&lt;&gt;"",[1]tailored_settings!$B$16="Publish"),CONCATENATE([1]tailored_settings!$B$2&amp;[1]source_data!A112),IF(AND([1]source_data!A112&lt;&gt;"",[1]tailored_settings!$B$16="Do not publish"),CONCATENATE([1]tailored_settings!$B$4&amp;TEXT(ROW(A110)-1,"0000")&amp;"_"&amp;TEXT(F110,"yyyy-mm")),CONCATENATE([1]tailored_settings!$B$4&amp;TEXT(ROW(A110)-1,"0000")&amp;"_"&amp;TEXT(F110,"yyyy-mm")))))</f>
        <v>360G-Longleigh-IND-0109_2023-09</v>
      </c>
      <c r="I110" s="6" t="str">
        <f>IF([1]source_data!G112="","",[1]tailored_settings!$B$7)</f>
        <v>Longleigh Foundation</v>
      </c>
      <c r="J110" s="6" t="str">
        <f>IF([1]source_data!G112="","",[1]tailored_settings!$B$6)</f>
        <v>GB-CHC-1169016</v>
      </c>
      <c r="K110" s="6" t="str">
        <f>IF([1]source_data!G112="","",IF([1]source_data!I112="","",VLOOKUP([1]source_data!I112,[1]codelist_mapping!A:C,3,FALSE)))</f>
        <v>GTIR080</v>
      </c>
      <c r="L110" s="6" t="str">
        <f>IF([1]source_data!G112="","",IF([1]source_data!J112="","",VLOOKUP([1]source_data!J112,[1]codelist_mapping!A:C,3,FALSE)))</f>
        <v>GTIR060</v>
      </c>
      <c r="M110" s="6" t="str">
        <f>IF([1]source_data!G112="","",IF([1]source_data!K112="","",IF([1]source_data!M112&lt;&gt;"",CONCATENATE(VLOOKUP([1]source_data!K112,[1]codelist_mapping!F:H,3,FALSE)&amp;";"&amp;VLOOKUP([1]source_data!L112,[1]codelist_mapping!F:H,3,FALSE)&amp;";"&amp;VLOOKUP([1]source_data!M112,[1]codelist_mapping!F:H,3,FALSE)),IF([1]source_data!L112&lt;&gt;"",CONCATENATE(VLOOKUP([1]source_data!K112,[1]codelist_mapping!F:H,3,FALSE)&amp;";"&amp;VLOOKUP([1]source_data!L112,[1]codelist_mapping!F:H,3,FALSE)),IF([1]source_data!K112&lt;&gt;"",CONCATENATE(VLOOKUP([1]source_data!K112,[1]codelist_mapping!F:H,3,FALSE)))))))</f>
        <v>GTIP020</v>
      </c>
      <c r="N110" s="9" t="str">
        <f>IF([1]source_data!G112="","",IF([1]source_data!D112="","",VLOOKUP([1]source_data!D112,[1]geo_data!A:I,9,FALSE)))</f>
        <v>Soho and Victoria</v>
      </c>
      <c r="O110" s="9" t="str">
        <f>IF([1]source_data!G112="","",IF([1]source_data!D112="","",VLOOKUP([1]source_data!D112,[1]geo_data!A:I,8,FALSE)))</f>
        <v>E05001278</v>
      </c>
      <c r="P110" s="9" t="str">
        <f>IF([1]source_data!G112="","",IF(LEFT(O110,3)="E05","WD",IF(LEFT(O110,3)="S13","WD",IF(LEFT(O110,3)="W05","WD",IF(LEFT(O110,3)="W06","UA",IF(LEFT(O110,3)="S12","CA",IF(LEFT(O110,3)="E06","UA",IF(LEFT(O110,3)="E07","NMD",IF(LEFT(O110,3)="E08","MD",IF(LEFT(O110,3)="E09","LONB"))))))))))</f>
        <v>WD</v>
      </c>
      <c r="Q110" s="9" t="str">
        <f>IF([1]source_data!G112="","",IF([1]source_data!D112="","",VLOOKUP([1]source_data!D112,[1]geo_data!A:I,7,FALSE)))</f>
        <v>Sandwell</v>
      </c>
      <c r="R110" s="9" t="str">
        <f>IF([1]source_data!G112="","",IF([1]source_data!D112="","",VLOOKUP([1]source_data!D112,[1]geo_data!A:I,6,FALSE)))</f>
        <v>E08000028</v>
      </c>
      <c r="S110" s="9" t="str">
        <f>IF([1]source_data!G112="","",IF(LEFT(R110,3)="E05","WD",IF(LEFT(R110,3)="S13","WD",IF(LEFT(R110,3)="W05","WD",IF(LEFT(R110,3)="W06","UA",IF(LEFT(R110,3)="S12","CA",IF(LEFT(R110,3)="E06","UA",IF(LEFT(R110,3)="E07","NMD",IF(LEFT(R110,3)="E08","MD",IF(LEFT(R110,3)="E09","LONB"))))))))))</f>
        <v>MD</v>
      </c>
      <c r="T110" s="6" t="str">
        <f>IF([1]source_data!G112="","",IF([1]source_data!N112="","",[1]source_data!N112))</f>
        <v>Hardship Grant</v>
      </c>
      <c r="U110" s="10">
        <f>IF([1]source_data!G112="","",[1]tailored_settings!$B$8)</f>
        <v>45622</v>
      </c>
      <c r="V110" s="6" t="str">
        <f>IF([1]source_data!G112="","",[1]tailored_settings!$B$9)</f>
        <v>http://www.longleigh.org/</v>
      </c>
      <c r="W110" s="8">
        <f>IF([1]source_data!G112="","",IF([1]source_data!O112="","",[1]source_data!O112))</f>
        <v>45184</v>
      </c>
      <c r="X110" s="8">
        <f>IF([1]source_data!G112="","",IF([1]source_data!P112="","",[1]source_data!P112))</f>
        <v>45268</v>
      </c>
      <c r="Y110" s="6" t="str">
        <f>IF([1]source_data!G112="","",IF([1]source_data!Q112="","",[1]source_data!Q112))</f>
        <v/>
      </c>
      <c r="Z110" s="11" t="str">
        <f>IF([1]source_data!G112="","",IF([1]source_data!I112="","",[1]tailored_settings!$B$10))</f>
        <v>Primary grant reason</v>
      </c>
      <c r="AA110" s="11" t="str">
        <f>IF([1]source_data!G112="","",IF([1]source_data!I112="","",[1]source_data!I112))</f>
        <v>3  Customer/family moving from homelessness/supported living into independent living</v>
      </c>
      <c r="AB110" s="11" t="str">
        <f>IF([1]source_data!G112="","",IF([1]source_data!J112="","",[1]tailored_settings!$B$11))</f>
        <v>Secondary grant reason</v>
      </c>
      <c r="AC110" s="11" t="str">
        <f>IF([1]source_data!G112="","",IF([1]source_data!J112="","",[1]source_data!J112))</f>
        <v>4. Customer/family fleeing from a violent or abusive relationship</v>
      </c>
      <c r="AD110" s="11" t="str">
        <f>IF([1]source_data!G112="","",IF([1]source_data!K112="","",[1]tailored_settings!$B$12))</f>
        <v>Grant purpose</v>
      </c>
      <c r="AE110" s="11" t="str">
        <f>IF([1]source_data!G112="","",IF([1]source_data!K112="","",[1]source_data!K112))</f>
        <v>Appliances</v>
      </c>
      <c r="AF110" s="11" t="str">
        <f>IF([1]source_data!G112="","",IF([1]source_data!L112="","",[1]tailored_settings!$B$13))</f>
        <v/>
      </c>
      <c r="AG110" s="11" t="str">
        <f>IF([1]source_data!G112="","",IF([1]source_data!L112="","",[1]source_data!L112))</f>
        <v/>
      </c>
      <c r="AH110" s="11" t="str">
        <f>IF([1]source_data!G112="","",IF([1]source_data!M112="","",[1]tailored_settings!$B$14))</f>
        <v/>
      </c>
      <c r="AI110" s="11" t="str">
        <f>IF([1]source_data!G112="","",IF([1]source_data!M112="","",[1]source_data!M112))</f>
        <v/>
      </c>
    </row>
    <row r="111" spans="1:35" x14ac:dyDescent="0.2">
      <c r="A111" s="6" t="str">
        <f>IF([1]source_data!G113="","",IF(AND([1]source_data!C113&lt;&gt;"",[1]tailored_settings!$B$15="Publish"),CONCATENATE([1]tailored_settings!$B$2&amp;[1]source_data!C113),IF(AND([1]source_data!C113&lt;&gt;"",[1]tailored_settings!$B$15="Do not publish"),CONCATENATE([1]tailored_settings!$B$2&amp;TEXT(ROW(A111)-1,"0000")&amp;"_"&amp;TEXT(F111,"yyyy-mm")),CONCATENATE([1]tailored_settings!$B$2&amp;TEXT(ROW(A111)-1,"0000")&amp;"_"&amp;TEXT(F111,"yyyy-mm")))))</f>
        <v>360G-Longleigh-E23-00124W</v>
      </c>
      <c r="B111" s="6" t="str">
        <f>IF([1]source_data!G113="","",IF([1]source_data!E113&lt;&gt;"",[1]source_data!E113,CONCATENATE("Grant to "&amp;G111)))</f>
        <v>Grant to Individual Recipient</v>
      </c>
      <c r="C111" s="6" t="str">
        <f>IF([1]source_data!G113="","",IF([1]source_data!F113="","",[1]source_data!F113))</f>
        <v>Helping to alleviate financial hardship</v>
      </c>
      <c r="D111" s="7">
        <f>IF([1]source_data!G113="","",IF([1]source_data!G113="","",[1]source_data!G113))</f>
        <v>962</v>
      </c>
      <c r="E111" s="6" t="str">
        <f>IF([1]source_data!G113="","",[1]tailored_settings!$B$3)</f>
        <v>GBP</v>
      </c>
      <c r="F111" s="8">
        <f>IF([1]source_data!G113="","",IF([1]source_data!H113="","",[1]source_data!H113))</f>
        <v>45184</v>
      </c>
      <c r="G111" s="6" t="str">
        <f>IF([1]source_data!G113="","",[1]tailored_settings!$B$5)</f>
        <v>Individual Recipient</v>
      </c>
      <c r="H111" s="6" t="str">
        <f>IF([1]source_data!G113="","",IF(AND([1]source_data!A113&lt;&gt;"",[1]tailored_settings!$B$16="Publish"),CONCATENATE([1]tailored_settings!$B$2&amp;[1]source_data!A113),IF(AND([1]source_data!A113&lt;&gt;"",[1]tailored_settings!$B$16="Do not publish"),CONCATENATE([1]tailored_settings!$B$4&amp;TEXT(ROW(A111)-1,"0000")&amp;"_"&amp;TEXT(F111,"yyyy-mm")),CONCATENATE([1]tailored_settings!$B$4&amp;TEXT(ROW(A111)-1,"0000")&amp;"_"&amp;TEXT(F111,"yyyy-mm")))))</f>
        <v>360G-Longleigh-IND-0110_2023-09</v>
      </c>
      <c r="I111" s="6" t="str">
        <f>IF([1]source_data!G113="","",[1]tailored_settings!$B$7)</f>
        <v>Longleigh Foundation</v>
      </c>
      <c r="J111" s="6" t="str">
        <f>IF([1]source_data!G113="","",[1]tailored_settings!$B$6)</f>
        <v>GB-CHC-1169016</v>
      </c>
      <c r="K111" s="6" t="str">
        <f>IF([1]source_data!G113="","",IF([1]source_data!I113="","",VLOOKUP([1]source_data!I113,[1]codelist_mapping!A:C,3,FALSE)))</f>
        <v>GTIR010</v>
      </c>
      <c r="L111" s="6" t="str">
        <f>IF([1]source_data!G113="","",IF([1]source_data!J113="","",VLOOKUP([1]source_data!J113,[1]codelist_mapping!A:C,3,FALSE)))</f>
        <v/>
      </c>
      <c r="M111" s="6" t="str">
        <f>IF([1]source_data!G113="","",IF([1]source_data!K113="","",IF([1]source_data!M113&lt;&gt;"",CONCATENATE(VLOOKUP([1]source_data!K113,[1]codelist_mapping!F:H,3,FALSE)&amp;";"&amp;VLOOKUP([1]source_data!L113,[1]codelist_mapping!F:H,3,FALSE)&amp;";"&amp;VLOOKUP([1]source_data!M113,[1]codelist_mapping!F:H,3,FALSE)),IF([1]source_data!L113&lt;&gt;"",CONCATENATE(VLOOKUP([1]source_data!K113,[1]codelist_mapping!F:H,3,FALSE)&amp;";"&amp;VLOOKUP([1]source_data!L113,[1]codelist_mapping!F:H,3,FALSE)),IF([1]source_data!K113&lt;&gt;"",CONCATENATE(VLOOKUP([1]source_data!K113,[1]codelist_mapping!F:H,3,FALSE)))))))</f>
        <v>GTIP020</v>
      </c>
      <c r="N111" s="9" t="str">
        <f>IF([1]source_data!G113="","",IF([1]source_data!D113="","",VLOOKUP([1]source_data!D113,[1]geo_data!A:I,9,FALSE)))</f>
        <v>Freemantle</v>
      </c>
      <c r="O111" s="9" t="str">
        <f>IF([1]source_data!G113="","",IF([1]source_data!D113="","",VLOOKUP([1]source_data!D113,[1]geo_data!A:I,8,FALSE)))</f>
        <v>E05015496</v>
      </c>
      <c r="P111" s="9" t="str">
        <f>IF([1]source_data!G113="","",IF(LEFT(O111,3)="E05","WD",IF(LEFT(O111,3)="S13","WD",IF(LEFT(O111,3)="W05","WD",IF(LEFT(O111,3)="W06","UA",IF(LEFT(O111,3)="S12","CA",IF(LEFT(O111,3)="E06","UA",IF(LEFT(O111,3)="E07","NMD",IF(LEFT(O111,3)="E08","MD",IF(LEFT(O111,3)="E09","LONB"))))))))))</f>
        <v>WD</v>
      </c>
      <c r="Q111" s="9" t="str">
        <f>IF([1]source_data!G113="","",IF([1]source_data!D113="","",VLOOKUP([1]source_data!D113,[1]geo_data!A:I,7,FALSE)))</f>
        <v>Southampton</v>
      </c>
      <c r="R111" s="9" t="str">
        <f>IF([1]source_data!G113="","",IF([1]source_data!D113="","",VLOOKUP([1]source_data!D113,[1]geo_data!A:I,6,FALSE)))</f>
        <v>E06000045</v>
      </c>
      <c r="S111" s="9" t="str">
        <f>IF([1]source_data!G113="","",IF(LEFT(R111,3)="E05","WD",IF(LEFT(R111,3)="S13","WD",IF(LEFT(R111,3)="W05","WD",IF(LEFT(R111,3)="W06","UA",IF(LEFT(R111,3)="S12","CA",IF(LEFT(R111,3)="E06","UA",IF(LEFT(R111,3)="E07","NMD",IF(LEFT(R111,3)="E08","MD",IF(LEFT(R111,3)="E09","LONB"))))))))))</f>
        <v>UA</v>
      </c>
      <c r="T111" s="6" t="str">
        <f>IF([1]source_data!G113="","",IF([1]source_data!N113="","",[1]source_data!N113))</f>
        <v>Hardship Grant</v>
      </c>
      <c r="U111" s="10">
        <f>IF([1]source_data!G113="","",[1]tailored_settings!$B$8)</f>
        <v>45622</v>
      </c>
      <c r="V111" s="6" t="str">
        <f>IF([1]source_data!G113="","",[1]tailored_settings!$B$9)</f>
        <v>http://www.longleigh.org/</v>
      </c>
      <c r="W111" s="8">
        <f>IF([1]source_data!G113="","",IF([1]source_data!O113="","",[1]source_data!O113))</f>
        <v>45184</v>
      </c>
      <c r="X111" s="8">
        <f>IF([1]source_data!G113="","",IF([1]source_data!P113="","",[1]source_data!P113))</f>
        <v>45269</v>
      </c>
      <c r="Y111" s="6" t="str">
        <f>IF([1]source_data!G113="","",IF([1]source_data!Q113="","",[1]source_data!Q113))</f>
        <v/>
      </c>
      <c r="Z111" s="11" t="str">
        <f>IF([1]source_data!G113="","",IF([1]source_data!I113="","",[1]tailored_settings!$B$10))</f>
        <v>Primary grant reason</v>
      </c>
      <c r="AA111" s="11" t="str">
        <f>IF([1]source_data!G113="","",IF([1]source_data!I113="","",[1]source_data!I113))</f>
        <v>7. Customer where there is a child/ren in receipt of means-tested free school meals</v>
      </c>
      <c r="AB111" s="11" t="str">
        <f>IF([1]source_data!G113="","",IF([1]source_data!J113="","",[1]tailored_settings!$B$11))</f>
        <v/>
      </c>
      <c r="AC111" s="11" t="str">
        <f>IF([1]source_data!G113="","",IF([1]source_data!J113="","",[1]source_data!J113))</f>
        <v/>
      </c>
      <c r="AD111" s="11" t="str">
        <f>IF([1]source_data!G113="","",IF([1]source_data!K113="","",[1]tailored_settings!$B$12))</f>
        <v>Grant purpose</v>
      </c>
      <c r="AE111" s="11" t="str">
        <f>IF([1]source_data!G113="","",IF([1]source_data!K113="","",[1]source_data!K113))</f>
        <v>Appliances</v>
      </c>
      <c r="AF111" s="11" t="str">
        <f>IF([1]source_data!G113="","",IF([1]source_data!L113="","",[1]tailored_settings!$B$13))</f>
        <v/>
      </c>
      <c r="AG111" s="11" t="str">
        <f>IF([1]source_data!G113="","",IF([1]source_data!L113="","",[1]source_data!L113))</f>
        <v/>
      </c>
      <c r="AH111" s="11" t="str">
        <f>IF([1]source_data!G113="","",IF([1]source_data!M113="","",[1]tailored_settings!$B$14))</f>
        <v/>
      </c>
      <c r="AI111" s="11" t="str">
        <f>IF([1]source_data!G113="","",IF([1]source_data!M113="","",[1]source_data!M113))</f>
        <v/>
      </c>
    </row>
    <row r="112" spans="1:35" x14ac:dyDescent="0.2">
      <c r="A112" s="6" t="str">
        <f>IF([1]source_data!G114="","",IF(AND([1]source_data!C114&lt;&gt;"",[1]tailored_settings!$B$15="Publish"),CONCATENATE([1]tailored_settings!$B$2&amp;[1]source_data!C114),IF(AND([1]source_data!C114&lt;&gt;"",[1]tailored_settings!$B$15="Do not publish"),CONCATENATE([1]tailored_settings!$B$2&amp;TEXT(ROW(A112)-1,"0000")&amp;"_"&amp;TEXT(F112,"yyyy-mm")),CONCATENATE([1]tailored_settings!$B$2&amp;TEXT(ROW(A112)-1,"0000")&amp;"_"&amp;TEXT(F112,"yyyy-mm")))))</f>
        <v>360G-Longleigh-E23-00127W</v>
      </c>
      <c r="B112" s="6" t="str">
        <f>IF([1]source_data!G114="","",IF([1]source_data!E114&lt;&gt;"",[1]source_data!E114,CONCATENATE("Grant to "&amp;G112)))</f>
        <v>Grant to Individual Recipient</v>
      </c>
      <c r="C112" s="6" t="str">
        <f>IF([1]source_data!G114="","",IF([1]source_data!F114="","",[1]source_data!F114))</f>
        <v>Helping to alleviate financial hardship</v>
      </c>
      <c r="D112" s="7">
        <f>IF([1]source_data!G114="","",IF([1]source_data!G114="","",[1]source_data!G114))</f>
        <v>960</v>
      </c>
      <c r="E112" s="6" t="str">
        <f>IF([1]source_data!G114="","",[1]tailored_settings!$B$3)</f>
        <v>GBP</v>
      </c>
      <c r="F112" s="8">
        <f>IF([1]source_data!G114="","",IF([1]source_data!H114="","",[1]source_data!H114))</f>
        <v>45196</v>
      </c>
      <c r="G112" s="6" t="str">
        <f>IF([1]source_data!G114="","",[1]tailored_settings!$B$5)</f>
        <v>Individual Recipient</v>
      </c>
      <c r="H112" s="6" t="str">
        <f>IF([1]source_data!G114="","",IF(AND([1]source_data!A114&lt;&gt;"",[1]tailored_settings!$B$16="Publish"),CONCATENATE([1]tailored_settings!$B$2&amp;[1]source_data!A114),IF(AND([1]source_data!A114&lt;&gt;"",[1]tailored_settings!$B$16="Do not publish"),CONCATENATE([1]tailored_settings!$B$4&amp;TEXT(ROW(A112)-1,"0000")&amp;"_"&amp;TEXT(F112,"yyyy-mm")),CONCATENATE([1]tailored_settings!$B$4&amp;TEXT(ROW(A112)-1,"0000")&amp;"_"&amp;TEXT(F112,"yyyy-mm")))))</f>
        <v>360G-Longleigh-IND-0111_2023-09</v>
      </c>
      <c r="I112" s="6" t="str">
        <f>IF([1]source_data!G114="","",[1]tailored_settings!$B$7)</f>
        <v>Longleigh Foundation</v>
      </c>
      <c r="J112" s="6" t="str">
        <f>IF([1]source_data!G114="","",[1]tailored_settings!$B$6)</f>
        <v>GB-CHC-1169016</v>
      </c>
      <c r="K112" s="6" t="str">
        <f>IF([1]source_data!G114="","",IF([1]source_data!I114="","",VLOOKUP([1]source_data!I114,[1]codelist_mapping!A:C,3,FALSE)))</f>
        <v>GTIR030</v>
      </c>
      <c r="L112" s="6" t="str">
        <f>IF([1]source_data!G114="","",IF([1]source_data!J114="","",VLOOKUP([1]source_data!J114,[1]codelist_mapping!A:C,3,FALSE)))</f>
        <v/>
      </c>
      <c r="M112" s="6" t="str">
        <f>IF([1]source_data!G114="","",IF([1]source_data!K114="","",IF([1]source_data!M114&lt;&gt;"",CONCATENATE(VLOOKUP([1]source_data!K114,[1]codelist_mapping!F:H,3,FALSE)&amp;";"&amp;VLOOKUP([1]source_data!L114,[1]codelist_mapping!F:H,3,FALSE)&amp;";"&amp;VLOOKUP([1]source_data!M114,[1]codelist_mapping!F:H,3,FALSE)),IF([1]source_data!L114&lt;&gt;"",CONCATENATE(VLOOKUP([1]source_data!K114,[1]codelist_mapping!F:H,3,FALSE)&amp;";"&amp;VLOOKUP([1]source_data!L114,[1]codelist_mapping!F:H,3,FALSE)),IF([1]source_data!K114&lt;&gt;"",CONCATENATE(VLOOKUP([1]source_data!K114,[1]codelist_mapping!F:H,3,FALSE)))))))</f>
        <v>GTIP070;GTIP050</v>
      </c>
      <c r="N112" s="9" t="str">
        <f>IF([1]source_data!G114="","",IF([1]source_data!D114="","",VLOOKUP([1]source_data!D114,[1]geo_data!A:I,9,FALSE)))</f>
        <v>Harefield</v>
      </c>
      <c r="O112" s="9" t="str">
        <f>IF([1]source_data!G114="","",IF([1]source_data!D114="","",VLOOKUP([1]source_data!D114,[1]geo_data!A:I,8,FALSE)))</f>
        <v>E05015497</v>
      </c>
      <c r="P112" s="9" t="str">
        <f>IF([1]source_data!G114="","",IF(LEFT(O112,3)="E05","WD",IF(LEFT(O112,3)="S13","WD",IF(LEFT(O112,3)="W05","WD",IF(LEFT(O112,3)="W06","UA",IF(LEFT(O112,3)="S12","CA",IF(LEFT(O112,3)="E06","UA",IF(LEFT(O112,3)="E07","NMD",IF(LEFT(O112,3)="E08","MD",IF(LEFT(O112,3)="E09","LONB"))))))))))</f>
        <v>WD</v>
      </c>
      <c r="Q112" s="9" t="str">
        <f>IF([1]source_data!G114="","",IF([1]source_data!D114="","",VLOOKUP([1]source_data!D114,[1]geo_data!A:I,7,FALSE)))</f>
        <v>Southampton</v>
      </c>
      <c r="R112" s="9" t="str">
        <f>IF([1]source_data!G114="","",IF([1]source_data!D114="","",VLOOKUP([1]source_data!D114,[1]geo_data!A:I,6,FALSE)))</f>
        <v>E06000045</v>
      </c>
      <c r="S112" s="9" t="str">
        <f>IF([1]source_data!G114="","",IF(LEFT(R112,3)="E05","WD",IF(LEFT(R112,3)="S13","WD",IF(LEFT(R112,3)="W05","WD",IF(LEFT(R112,3)="W06","UA",IF(LEFT(R112,3)="S12","CA",IF(LEFT(R112,3)="E06","UA",IF(LEFT(R112,3)="E07","NMD",IF(LEFT(R112,3)="E08","MD",IF(LEFT(R112,3)="E09","LONB"))))))))))</f>
        <v>UA</v>
      </c>
      <c r="T112" s="6" t="str">
        <f>IF([1]source_data!G114="","",IF([1]source_data!N114="","",[1]source_data!N114))</f>
        <v>Hardship Grant</v>
      </c>
      <c r="U112" s="10">
        <f>IF([1]source_data!G114="","",[1]tailored_settings!$B$8)</f>
        <v>45622</v>
      </c>
      <c r="V112" s="6" t="str">
        <f>IF([1]source_data!G114="","",[1]tailored_settings!$B$9)</f>
        <v>http://www.longleigh.org/</v>
      </c>
      <c r="W112" s="8">
        <f>IF([1]source_data!G114="","",IF([1]source_data!O114="","",[1]source_data!O114))</f>
        <v>45196</v>
      </c>
      <c r="X112" s="8">
        <f>IF([1]source_data!G114="","",IF([1]source_data!P114="","",[1]source_data!P114))</f>
        <v>45268</v>
      </c>
      <c r="Y112" s="6" t="str">
        <f>IF([1]source_data!G114="","",IF([1]source_data!Q114="","",[1]source_data!Q114))</f>
        <v/>
      </c>
      <c r="Z112" s="11" t="str">
        <f>IF([1]source_data!G114="","",IF([1]source_data!I114="","",[1]tailored_settings!$B$10))</f>
        <v>Primary grant reason</v>
      </c>
      <c r="AA112" s="11" t="str">
        <f>IF([1]source_data!G114="","",IF([1]source_data!I114="","",[1]source_data!I114))</f>
        <v>1. Customer (or family member residing with them) with a diagnosed condition or disability (physical and/or sensory and/or behavioural)</v>
      </c>
      <c r="AB112" s="11" t="str">
        <f>IF([1]source_data!G114="","",IF([1]source_data!J114="","",[1]tailored_settings!$B$11))</f>
        <v/>
      </c>
      <c r="AC112" s="11" t="str">
        <f>IF([1]source_data!G114="","",IF([1]source_data!J114="","",[1]source_data!J114))</f>
        <v/>
      </c>
      <c r="AD112" s="11" t="str">
        <f>IF([1]source_data!G114="","",IF([1]source_data!K114="","",[1]tailored_settings!$B$12))</f>
        <v>Grant purpose</v>
      </c>
      <c r="AE112" s="11" t="str">
        <f>IF([1]source_data!G114="","",IF([1]source_data!K114="","",[1]source_data!K114))</f>
        <v>Food Vouchers</v>
      </c>
      <c r="AF112" s="11" t="str">
        <f>IF([1]source_data!G114="","",IF([1]source_data!L114="","",[1]tailored_settings!$B$13))</f>
        <v>Grant purpose</v>
      </c>
      <c r="AG112" s="11" t="str">
        <f>IF([1]source_data!G114="","",IF([1]source_data!L114="","",[1]source_data!L114))</f>
        <v>Utility Vouchers</v>
      </c>
      <c r="AH112" s="11" t="str">
        <f>IF([1]source_data!G114="","",IF([1]source_data!M114="","",[1]tailored_settings!$B$14))</f>
        <v/>
      </c>
      <c r="AI112" s="11" t="str">
        <f>IF([1]source_data!G114="","",IF([1]source_data!M114="","",[1]source_data!M114))</f>
        <v/>
      </c>
    </row>
    <row r="113" spans="1:35" x14ac:dyDescent="0.2">
      <c r="A113" s="6" t="str">
        <f>IF([1]source_data!G115="","",IF(AND([1]source_data!C115&lt;&gt;"",[1]tailored_settings!$B$15="Publish"),CONCATENATE([1]tailored_settings!$B$2&amp;[1]source_data!C115),IF(AND([1]source_data!C115&lt;&gt;"",[1]tailored_settings!$B$15="Do not publish"),CONCATENATE([1]tailored_settings!$B$2&amp;TEXT(ROW(A113)-1,"0000")&amp;"_"&amp;TEXT(F113,"yyyy-mm")),CONCATENATE([1]tailored_settings!$B$2&amp;TEXT(ROW(A113)-1,"0000")&amp;"_"&amp;TEXT(F113,"yyyy-mm")))))</f>
        <v>360G-Longleigh-E23-00128W</v>
      </c>
      <c r="B113" s="6" t="str">
        <f>IF([1]source_data!G115="","",IF([1]source_data!E115&lt;&gt;"",[1]source_data!E115,CONCATENATE("Grant to "&amp;G113)))</f>
        <v>Grant to Individual Recipient</v>
      </c>
      <c r="C113" s="6" t="str">
        <f>IF([1]source_data!G115="","",IF([1]source_data!F115="","",[1]source_data!F115))</f>
        <v>Helping to alleviate financial hardship</v>
      </c>
      <c r="D113" s="7">
        <f>IF([1]source_data!G115="","",IF([1]source_data!G115="","",[1]source_data!G115))</f>
        <v>766</v>
      </c>
      <c r="E113" s="6" t="str">
        <f>IF([1]source_data!G115="","",[1]tailored_settings!$B$3)</f>
        <v>GBP</v>
      </c>
      <c r="F113" s="8">
        <f>IF([1]source_data!G115="","",IF([1]source_data!H115="","",[1]source_data!H115))</f>
        <v>45184</v>
      </c>
      <c r="G113" s="6" t="str">
        <f>IF([1]source_data!G115="","",[1]tailored_settings!$B$5)</f>
        <v>Individual Recipient</v>
      </c>
      <c r="H113" s="6" t="str">
        <f>IF([1]source_data!G115="","",IF(AND([1]source_data!A115&lt;&gt;"",[1]tailored_settings!$B$16="Publish"),CONCATENATE([1]tailored_settings!$B$2&amp;[1]source_data!A115),IF(AND([1]source_data!A115&lt;&gt;"",[1]tailored_settings!$B$16="Do not publish"),CONCATENATE([1]tailored_settings!$B$4&amp;TEXT(ROW(A113)-1,"0000")&amp;"_"&amp;TEXT(F113,"yyyy-mm")),CONCATENATE([1]tailored_settings!$B$4&amp;TEXT(ROW(A113)-1,"0000")&amp;"_"&amp;TEXT(F113,"yyyy-mm")))))</f>
        <v>360G-Longleigh-IND-0112_2023-09</v>
      </c>
      <c r="I113" s="6" t="str">
        <f>IF([1]source_data!G115="","",[1]tailored_settings!$B$7)</f>
        <v>Longleigh Foundation</v>
      </c>
      <c r="J113" s="6" t="str">
        <f>IF([1]source_data!G115="","",[1]tailored_settings!$B$6)</f>
        <v>GB-CHC-1169016</v>
      </c>
      <c r="K113" s="6" t="str">
        <f>IF([1]source_data!G115="","",IF([1]source_data!I115="","",VLOOKUP([1]source_data!I115,[1]codelist_mapping!A:C,3,FALSE)))</f>
        <v>GTIR040</v>
      </c>
      <c r="L113" s="6" t="str">
        <f>IF([1]source_data!G115="","",IF([1]source_data!J115="","",VLOOKUP([1]source_data!J115,[1]codelist_mapping!A:C,3,FALSE)))</f>
        <v/>
      </c>
      <c r="M113" s="6" t="str">
        <f>IF([1]source_data!G115="","",IF([1]source_data!K115="","",IF([1]source_data!M115&lt;&gt;"",CONCATENATE(VLOOKUP([1]source_data!K115,[1]codelist_mapping!F:H,3,FALSE)&amp;";"&amp;VLOOKUP([1]source_data!L115,[1]codelist_mapping!F:H,3,FALSE)&amp;";"&amp;VLOOKUP([1]source_data!M115,[1]codelist_mapping!F:H,3,FALSE)),IF([1]source_data!L115&lt;&gt;"",CONCATENATE(VLOOKUP([1]source_data!K115,[1]codelist_mapping!F:H,3,FALSE)&amp;";"&amp;VLOOKUP([1]source_data!L115,[1]codelist_mapping!F:H,3,FALSE)),IF([1]source_data!K115&lt;&gt;"",CONCATENATE(VLOOKUP([1]source_data!K115,[1]codelist_mapping!F:H,3,FALSE)))))))</f>
        <v>GTIP020</v>
      </c>
      <c r="N113" s="9" t="str">
        <f>IF([1]source_data!G115="","",IF([1]source_data!D115="","",VLOOKUP([1]source_data!D115,[1]geo_data!A:I,9,FALSE)))</f>
        <v>Pewsey</v>
      </c>
      <c r="O113" s="9" t="str">
        <f>IF([1]source_data!G115="","",IF([1]source_data!D115="","",VLOOKUP([1]source_data!D115,[1]geo_data!A:I,8,FALSE)))</f>
        <v>E05013834</v>
      </c>
      <c r="P113" s="9" t="str">
        <f>IF([1]source_data!G115="","",IF(LEFT(O113,3)="E05","WD",IF(LEFT(O113,3)="S13","WD",IF(LEFT(O113,3)="W05","WD",IF(LEFT(O113,3)="W06","UA",IF(LEFT(O113,3)="S12","CA",IF(LEFT(O113,3)="E06","UA",IF(LEFT(O113,3)="E07","NMD",IF(LEFT(O113,3)="E08","MD",IF(LEFT(O113,3)="E09","LONB"))))))))))</f>
        <v>WD</v>
      </c>
      <c r="Q113" s="9" t="str">
        <f>IF([1]source_data!G115="","",IF([1]source_data!D115="","",VLOOKUP([1]source_data!D115,[1]geo_data!A:I,7,FALSE)))</f>
        <v>Wiltshire</v>
      </c>
      <c r="R113" s="9" t="str">
        <f>IF([1]source_data!G115="","",IF([1]source_data!D115="","",VLOOKUP([1]source_data!D115,[1]geo_data!A:I,6,FALSE)))</f>
        <v>E06000054</v>
      </c>
      <c r="S113" s="9" t="str">
        <f>IF([1]source_data!G115="","",IF(LEFT(R113,3)="E05","WD",IF(LEFT(R113,3)="S13","WD",IF(LEFT(R113,3)="W05","WD",IF(LEFT(R113,3)="W06","UA",IF(LEFT(R113,3)="S12","CA",IF(LEFT(R113,3)="E06","UA",IF(LEFT(R113,3)="E07","NMD",IF(LEFT(R113,3)="E08","MD",IF(LEFT(R113,3)="E09","LONB"))))))))))</f>
        <v>UA</v>
      </c>
      <c r="T113" s="6" t="str">
        <f>IF([1]source_data!G115="","",IF([1]source_data!N115="","",[1]source_data!N115))</f>
        <v>Hardship Grant</v>
      </c>
      <c r="U113" s="10">
        <f>IF([1]source_data!G115="","",[1]tailored_settings!$B$8)</f>
        <v>45622</v>
      </c>
      <c r="V113" s="6" t="str">
        <f>IF([1]source_data!G115="","",[1]tailored_settings!$B$9)</f>
        <v>http://www.longleigh.org/</v>
      </c>
      <c r="W113" s="8">
        <f>IF([1]source_data!G115="","",IF([1]source_data!O115="","",[1]source_data!O115))</f>
        <v>45184</v>
      </c>
      <c r="X113" s="8">
        <f>IF([1]source_data!G115="","",IF([1]source_data!P115="","",[1]source_data!P115))</f>
        <v>45269</v>
      </c>
      <c r="Y113" s="6" t="str">
        <f>IF([1]source_data!G115="","",IF([1]source_data!Q115="","",[1]source_data!Q115))</f>
        <v/>
      </c>
      <c r="Z113" s="11" t="str">
        <f>IF([1]source_data!G115="","",IF([1]source_data!I115="","",[1]tailored_settings!$B$10))</f>
        <v>Primary grant reason</v>
      </c>
      <c r="AA113" s="11" t="str">
        <f>IF([1]source_data!G115="","",IF([1]source_data!I115="","",[1]source_data!I115))</f>
        <v>2. Customer receiving medication and/or therapy for a mental health condition or substance addiction</v>
      </c>
      <c r="AB113" s="11" t="str">
        <f>IF([1]source_data!G115="","",IF([1]source_data!J115="","",[1]tailored_settings!$B$11))</f>
        <v/>
      </c>
      <c r="AC113" s="11" t="str">
        <f>IF([1]source_data!G115="","",IF([1]source_data!J115="","",[1]source_data!J115))</f>
        <v/>
      </c>
      <c r="AD113" s="11" t="str">
        <f>IF([1]source_data!G115="","",IF([1]source_data!K115="","",[1]tailored_settings!$B$12))</f>
        <v>Grant purpose</v>
      </c>
      <c r="AE113" s="11" t="str">
        <f>IF([1]source_data!G115="","",IF([1]source_data!K115="","",[1]source_data!K115))</f>
        <v>Appliances</v>
      </c>
      <c r="AF113" s="11" t="str">
        <f>IF([1]source_data!G115="","",IF([1]source_data!L115="","",[1]tailored_settings!$B$13))</f>
        <v/>
      </c>
      <c r="AG113" s="11" t="str">
        <f>IF([1]source_data!G115="","",IF([1]source_data!L115="","",[1]source_data!L115))</f>
        <v/>
      </c>
      <c r="AH113" s="11" t="str">
        <f>IF([1]source_data!G115="","",IF([1]source_data!M115="","",[1]tailored_settings!$B$14))</f>
        <v/>
      </c>
      <c r="AI113" s="11" t="str">
        <f>IF([1]source_data!G115="","",IF([1]source_data!M115="","",[1]source_data!M115))</f>
        <v/>
      </c>
    </row>
    <row r="114" spans="1:35" x14ac:dyDescent="0.2">
      <c r="A114" s="6" t="str">
        <f>IF([1]source_data!G116="","",IF(AND([1]source_data!C116&lt;&gt;"",[1]tailored_settings!$B$15="Publish"),CONCATENATE([1]tailored_settings!$B$2&amp;[1]source_data!C116),IF(AND([1]source_data!C116&lt;&gt;"",[1]tailored_settings!$B$15="Do not publish"),CONCATENATE([1]tailored_settings!$B$2&amp;TEXT(ROW(A114)-1,"0000")&amp;"_"&amp;TEXT(F114,"yyyy-mm")),CONCATENATE([1]tailored_settings!$B$2&amp;TEXT(ROW(A114)-1,"0000")&amp;"_"&amp;TEXT(F114,"yyyy-mm")))))</f>
        <v>360G-Longleigh-E23-00129W</v>
      </c>
      <c r="B114" s="6" t="str">
        <f>IF([1]source_data!G116="","",IF([1]source_data!E116&lt;&gt;"",[1]source_data!E116,CONCATENATE("Grant to "&amp;G114)))</f>
        <v>Grant to Individual Recipient</v>
      </c>
      <c r="C114" s="6" t="str">
        <f>IF([1]source_data!G116="","",IF([1]source_data!F116="","",[1]source_data!F116))</f>
        <v>Helping to alleviate financial hardship</v>
      </c>
      <c r="D114" s="7">
        <f>IF([1]source_data!G116="","",IF([1]source_data!G116="","",[1]source_data!G116))</f>
        <v>999.6</v>
      </c>
      <c r="E114" s="6" t="str">
        <f>IF([1]source_data!G116="","",[1]tailored_settings!$B$3)</f>
        <v>GBP</v>
      </c>
      <c r="F114" s="8">
        <f>IF([1]source_data!G116="","",IF([1]source_data!H116="","",[1]source_data!H116))</f>
        <v>45195</v>
      </c>
      <c r="G114" s="6" t="str">
        <f>IF([1]source_data!G116="","",[1]tailored_settings!$B$5)</f>
        <v>Individual Recipient</v>
      </c>
      <c r="H114" s="6" t="str">
        <f>IF([1]source_data!G116="","",IF(AND([1]source_data!A116&lt;&gt;"",[1]tailored_settings!$B$16="Publish"),CONCATENATE([1]tailored_settings!$B$2&amp;[1]source_data!A116),IF(AND([1]source_data!A116&lt;&gt;"",[1]tailored_settings!$B$16="Do not publish"),CONCATENATE([1]tailored_settings!$B$4&amp;TEXT(ROW(A114)-1,"0000")&amp;"_"&amp;TEXT(F114,"yyyy-mm")),CONCATENATE([1]tailored_settings!$B$4&amp;TEXT(ROW(A114)-1,"0000")&amp;"_"&amp;TEXT(F114,"yyyy-mm")))))</f>
        <v>360G-Longleigh-IND-0113_2023-09</v>
      </c>
      <c r="I114" s="6" t="str">
        <f>IF([1]source_data!G116="","",[1]tailored_settings!$B$7)</f>
        <v>Longleigh Foundation</v>
      </c>
      <c r="J114" s="6" t="str">
        <f>IF([1]source_data!G116="","",[1]tailored_settings!$B$6)</f>
        <v>GB-CHC-1169016</v>
      </c>
      <c r="K114" s="6" t="str">
        <f>IF([1]source_data!G116="","",IF([1]source_data!I116="","",VLOOKUP([1]source_data!I116,[1]codelist_mapping!A:C,3,FALSE)))</f>
        <v>GTIR080</v>
      </c>
      <c r="L114" s="6" t="str">
        <f>IF([1]source_data!G116="","",IF([1]source_data!J116="","",VLOOKUP([1]source_data!J116,[1]codelist_mapping!A:C,3,FALSE)))</f>
        <v/>
      </c>
      <c r="M114" s="6" t="str">
        <f>IF([1]source_data!G116="","",IF([1]source_data!K116="","",IF([1]source_data!M116&lt;&gt;"",CONCATENATE(VLOOKUP([1]source_data!K116,[1]codelist_mapping!F:H,3,FALSE)&amp;";"&amp;VLOOKUP([1]source_data!L116,[1]codelist_mapping!F:H,3,FALSE)&amp;";"&amp;VLOOKUP([1]source_data!M116,[1]codelist_mapping!F:H,3,FALSE)),IF([1]source_data!L116&lt;&gt;"",CONCATENATE(VLOOKUP([1]source_data!K116,[1]codelist_mapping!F:H,3,FALSE)&amp;";"&amp;VLOOKUP([1]source_data!L116,[1]codelist_mapping!F:H,3,FALSE)),IF([1]source_data!K116&lt;&gt;"",CONCATENATE(VLOOKUP([1]source_data!K116,[1]codelist_mapping!F:H,3,FALSE)))))))</f>
        <v>GTIP070;GTIP020;GTIP060</v>
      </c>
      <c r="N114" s="9" t="str">
        <f>IF([1]source_data!G116="","",IF([1]source_data!D116="","",VLOOKUP([1]source_data!D116,[1]geo_data!A:I,9,FALSE)))</f>
        <v>Old Town</v>
      </c>
      <c r="O114" s="9" t="str">
        <f>IF([1]source_data!G116="","",IF([1]source_data!D116="","",VLOOKUP([1]source_data!D116,[1]geo_data!A:I,8,FALSE)))</f>
        <v>E05008963</v>
      </c>
      <c r="P114" s="9" t="str">
        <f>IF([1]source_data!G116="","",IF(LEFT(O114,3)="E05","WD",IF(LEFT(O114,3)="S13","WD",IF(LEFT(O114,3)="W05","WD",IF(LEFT(O114,3)="W06","UA",IF(LEFT(O114,3)="S12","CA",IF(LEFT(O114,3)="E06","UA",IF(LEFT(O114,3)="E07","NMD",IF(LEFT(O114,3)="E08","MD",IF(LEFT(O114,3)="E09","LONB"))))))))))</f>
        <v>WD</v>
      </c>
      <c r="Q114" s="9" t="str">
        <f>IF([1]source_data!G116="","",IF([1]source_data!D116="","",VLOOKUP([1]source_data!D116,[1]geo_data!A:I,7,FALSE)))</f>
        <v>Swindon</v>
      </c>
      <c r="R114" s="9" t="str">
        <f>IF([1]source_data!G116="","",IF([1]source_data!D116="","",VLOOKUP([1]source_data!D116,[1]geo_data!A:I,6,FALSE)))</f>
        <v>E06000030</v>
      </c>
      <c r="S114" s="9" t="str">
        <f>IF([1]source_data!G116="","",IF(LEFT(R114,3)="E05","WD",IF(LEFT(R114,3)="S13","WD",IF(LEFT(R114,3)="W05","WD",IF(LEFT(R114,3)="W06","UA",IF(LEFT(R114,3)="S12","CA",IF(LEFT(R114,3)="E06","UA",IF(LEFT(R114,3)="E07","NMD",IF(LEFT(R114,3)="E08","MD",IF(LEFT(R114,3)="E09","LONB"))))))))))</f>
        <v>UA</v>
      </c>
      <c r="T114" s="6" t="str">
        <f>IF([1]source_data!G116="","",IF([1]source_data!N116="","",[1]source_data!N116))</f>
        <v>Hardship Grant</v>
      </c>
      <c r="U114" s="10">
        <f>IF([1]source_data!G116="","",[1]tailored_settings!$B$8)</f>
        <v>45622</v>
      </c>
      <c r="V114" s="6" t="str">
        <f>IF([1]source_data!G116="","",[1]tailored_settings!$B$9)</f>
        <v>http://www.longleigh.org/</v>
      </c>
      <c r="W114" s="8">
        <f>IF([1]source_data!G116="","",IF([1]source_data!O116="","",[1]source_data!O116))</f>
        <v>45195</v>
      </c>
      <c r="X114" s="8">
        <f>IF([1]source_data!G116="","",IF([1]source_data!P116="","",[1]source_data!P116))</f>
        <v>45300</v>
      </c>
      <c r="Y114" s="6" t="str">
        <f>IF([1]source_data!G116="","",IF([1]source_data!Q116="","",[1]source_data!Q116))</f>
        <v/>
      </c>
      <c r="Z114" s="11" t="str">
        <f>IF([1]source_data!G116="","",IF([1]source_data!I116="","",[1]tailored_settings!$B$10))</f>
        <v>Primary grant reason</v>
      </c>
      <c r="AA114" s="11" t="str">
        <f>IF([1]source_data!G116="","",IF([1]source_data!I116="","",[1]source_data!I116))</f>
        <v>3  Customer/family moving from homelessness/supported living into independent living</v>
      </c>
      <c r="AB114" s="11" t="str">
        <f>IF([1]source_data!G116="","",IF([1]source_data!J116="","",[1]tailored_settings!$B$11))</f>
        <v/>
      </c>
      <c r="AC114" s="11" t="str">
        <f>IF([1]source_data!G116="","",IF([1]source_data!J116="","",[1]source_data!J116))</f>
        <v/>
      </c>
      <c r="AD114" s="11" t="str">
        <f>IF([1]source_data!G116="","",IF([1]source_data!K116="","",[1]tailored_settings!$B$12))</f>
        <v>Grant purpose</v>
      </c>
      <c r="AE114" s="11" t="str">
        <f>IF([1]source_data!G116="","",IF([1]source_data!K116="","",[1]source_data!K116))</f>
        <v>Food Vouchers</v>
      </c>
      <c r="AF114" s="11" t="str">
        <f>IF([1]source_data!G116="","",IF([1]source_data!L116="","",[1]tailored_settings!$B$13))</f>
        <v>Grant purpose</v>
      </c>
      <c r="AG114" s="11" t="str">
        <f>IF([1]source_data!G116="","",IF([1]source_data!L116="","",[1]source_data!L116))</f>
        <v xml:space="preserve">Furniture </v>
      </c>
      <c r="AH114" s="11" t="str">
        <f>IF([1]source_data!G116="","",IF([1]source_data!M116="","",[1]tailored_settings!$B$14))</f>
        <v>Grant purpose</v>
      </c>
      <c r="AI114" s="11" t="str">
        <f>IF([1]source_data!G116="","",IF([1]source_data!M116="","",[1]source_data!M116))</f>
        <v>Voucher for small household items</v>
      </c>
    </row>
    <row r="115" spans="1:35" x14ac:dyDescent="0.2">
      <c r="A115" s="6" t="str">
        <f>IF([1]source_data!G117="","",IF(AND([1]source_data!C117&lt;&gt;"",[1]tailored_settings!$B$15="Publish"),CONCATENATE([1]tailored_settings!$B$2&amp;[1]source_data!C117),IF(AND([1]source_data!C117&lt;&gt;"",[1]tailored_settings!$B$15="Do not publish"),CONCATENATE([1]tailored_settings!$B$2&amp;TEXT(ROW(A115)-1,"0000")&amp;"_"&amp;TEXT(F115,"yyyy-mm")),CONCATENATE([1]tailored_settings!$B$2&amp;TEXT(ROW(A115)-1,"0000")&amp;"_"&amp;TEXT(F115,"yyyy-mm")))))</f>
        <v>360G-Longleigh-E23-00130W</v>
      </c>
      <c r="B115" s="6" t="str">
        <f>IF([1]source_data!G117="","",IF([1]source_data!E117&lt;&gt;"",[1]source_data!E117,CONCATENATE("Grant to "&amp;G115)))</f>
        <v>Grant to Individual Recipient</v>
      </c>
      <c r="C115" s="6" t="str">
        <f>IF([1]source_data!G117="","",IF([1]source_data!F117="","",[1]source_data!F117))</f>
        <v>Helping to alleviate financial hardship</v>
      </c>
      <c r="D115" s="7">
        <f>IF([1]source_data!G117="","",IF([1]source_data!G117="","",[1]source_data!G117))</f>
        <v>1104.98</v>
      </c>
      <c r="E115" s="6" t="str">
        <f>IF([1]source_data!G117="","",[1]tailored_settings!$B$3)</f>
        <v>GBP</v>
      </c>
      <c r="F115" s="8">
        <f>IF([1]source_data!G117="","",IF([1]source_data!H117="","",[1]source_data!H117))</f>
        <v>45197</v>
      </c>
      <c r="G115" s="6" t="str">
        <f>IF([1]source_data!G117="","",[1]tailored_settings!$B$5)</f>
        <v>Individual Recipient</v>
      </c>
      <c r="H115" s="6" t="str">
        <f>IF([1]source_data!G117="","",IF(AND([1]source_data!A117&lt;&gt;"",[1]tailored_settings!$B$16="Publish"),CONCATENATE([1]tailored_settings!$B$2&amp;[1]source_data!A117),IF(AND([1]source_data!A117&lt;&gt;"",[1]tailored_settings!$B$16="Do not publish"),CONCATENATE([1]tailored_settings!$B$4&amp;TEXT(ROW(A115)-1,"0000")&amp;"_"&amp;TEXT(F115,"yyyy-mm")),CONCATENATE([1]tailored_settings!$B$4&amp;TEXT(ROW(A115)-1,"0000")&amp;"_"&amp;TEXT(F115,"yyyy-mm")))))</f>
        <v>360G-Longleigh-IND-0114_2023-09</v>
      </c>
      <c r="I115" s="6" t="str">
        <f>IF([1]source_data!G117="","",[1]tailored_settings!$B$7)</f>
        <v>Longleigh Foundation</v>
      </c>
      <c r="J115" s="6" t="str">
        <f>IF([1]source_data!G117="","",[1]tailored_settings!$B$6)</f>
        <v>GB-CHC-1169016</v>
      </c>
      <c r="K115" s="6" t="str">
        <f>IF([1]source_data!G117="","",IF([1]source_data!I117="","",VLOOKUP([1]source_data!I117,[1]codelist_mapping!A:C,3,FALSE)))</f>
        <v>GTIR030</v>
      </c>
      <c r="L115" s="6" t="str">
        <f>IF([1]source_data!G117="","",IF([1]source_data!J117="","",VLOOKUP([1]source_data!J117,[1]codelist_mapping!A:C,3,FALSE)))</f>
        <v>GTIR060</v>
      </c>
      <c r="M115" s="6" t="str">
        <f>IF([1]source_data!G117="","",IF([1]source_data!K117="","",IF([1]source_data!M117&lt;&gt;"",CONCATENATE(VLOOKUP([1]source_data!K117,[1]codelist_mapping!F:H,3,FALSE)&amp;";"&amp;VLOOKUP([1]source_data!L117,[1]codelist_mapping!F:H,3,FALSE)&amp;";"&amp;VLOOKUP([1]source_data!M117,[1]codelist_mapping!F:H,3,FALSE)),IF([1]source_data!L117&lt;&gt;"",CONCATENATE(VLOOKUP([1]source_data!K117,[1]codelist_mapping!F:H,3,FALSE)&amp;";"&amp;VLOOKUP([1]source_data!L117,[1]codelist_mapping!F:H,3,FALSE)),IF([1]source_data!K117&lt;&gt;"",CONCATENATE(VLOOKUP([1]source_data!K117,[1]codelist_mapping!F:H,3,FALSE)))))))</f>
        <v>GTIP020;GTIP070</v>
      </c>
      <c r="N115" s="9" t="str">
        <f>IF([1]source_data!G117="","",IF([1]source_data!D117="","",VLOOKUP([1]source_data!D117,[1]geo_data!A:I,9,FALSE)))</f>
        <v>Chichester East</v>
      </c>
      <c r="O115" s="9" t="str">
        <f>IF([1]source_data!G117="","",IF([1]source_data!D117="","",VLOOKUP([1]source_data!D117,[1]geo_data!A:I,8,FALSE)))</f>
        <v>E05011667</v>
      </c>
      <c r="P115" s="9" t="str">
        <f>IF([1]source_data!G117="","",IF(LEFT(O115,3)="E05","WD",IF(LEFT(O115,3)="S13","WD",IF(LEFT(O115,3)="W05","WD",IF(LEFT(O115,3)="W06","UA",IF(LEFT(O115,3)="S12","CA",IF(LEFT(O115,3)="E06","UA",IF(LEFT(O115,3)="E07","NMD",IF(LEFT(O115,3)="E08","MD",IF(LEFT(O115,3)="E09","LONB"))))))))))</f>
        <v>WD</v>
      </c>
      <c r="Q115" s="9" t="str">
        <f>IF([1]source_data!G117="","",IF([1]source_data!D117="","",VLOOKUP([1]source_data!D117,[1]geo_data!A:I,7,FALSE)))</f>
        <v>Chichester</v>
      </c>
      <c r="R115" s="9" t="str">
        <f>IF([1]source_data!G117="","",IF([1]source_data!D117="","",VLOOKUP([1]source_data!D117,[1]geo_data!A:I,6,FALSE)))</f>
        <v>E07000225</v>
      </c>
      <c r="S115" s="9" t="str">
        <f>IF([1]source_data!G117="","",IF(LEFT(R115,3)="E05","WD",IF(LEFT(R115,3)="S13","WD",IF(LEFT(R115,3)="W05","WD",IF(LEFT(R115,3)="W06","UA",IF(LEFT(R115,3)="S12","CA",IF(LEFT(R115,3)="E06","UA",IF(LEFT(R115,3)="E07","NMD",IF(LEFT(R115,3)="E08","MD",IF(LEFT(R115,3)="E09","LONB"))))))))))</f>
        <v>NMD</v>
      </c>
      <c r="T115" s="6" t="str">
        <f>IF([1]source_data!G117="","",IF([1]source_data!N117="","",[1]source_data!N117))</f>
        <v>Hardship Grant</v>
      </c>
      <c r="U115" s="10">
        <f>IF([1]source_data!G117="","",[1]tailored_settings!$B$8)</f>
        <v>45622</v>
      </c>
      <c r="V115" s="6" t="str">
        <f>IF([1]source_data!G117="","",[1]tailored_settings!$B$9)</f>
        <v>http://www.longleigh.org/</v>
      </c>
      <c r="W115" s="8">
        <f>IF([1]source_data!G117="","",IF([1]source_data!O117="","",[1]source_data!O117))</f>
        <v>45197</v>
      </c>
      <c r="X115" s="8">
        <f>IF([1]source_data!G117="","",IF([1]source_data!P117="","",[1]source_data!P117))</f>
        <v>45330</v>
      </c>
      <c r="Y115" s="6" t="str">
        <f>IF([1]source_data!G117="","",IF([1]source_data!Q117="","",[1]source_data!Q117))</f>
        <v/>
      </c>
      <c r="Z115" s="11" t="str">
        <f>IF([1]source_data!G117="","",IF([1]source_data!I117="","",[1]tailored_settings!$B$10))</f>
        <v>Primary grant reason</v>
      </c>
      <c r="AA115" s="11" t="str">
        <f>IF([1]source_data!G117="","",IF([1]source_data!I117="","",[1]source_data!I117))</f>
        <v>1. Customer (or family member residing with them) with a diagnosed condition or disability (physical and/or sensory and/or behavioural)</v>
      </c>
      <c r="AB115" s="11" t="str">
        <f>IF([1]source_data!G117="","",IF([1]source_data!J117="","",[1]tailored_settings!$B$11))</f>
        <v>Secondary grant reason</v>
      </c>
      <c r="AC115" s="11" t="str">
        <f>IF([1]source_data!G117="","",IF([1]source_data!J117="","",[1]source_data!J117))</f>
        <v>4. Customer/family fleeing from a violent or abusive relationship</v>
      </c>
      <c r="AD115" s="11" t="str">
        <f>IF([1]source_data!G117="","",IF([1]source_data!K117="","",[1]tailored_settings!$B$12))</f>
        <v>Grant purpose</v>
      </c>
      <c r="AE115" s="11" t="str">
        <f>IF([1]source_data!G117="","",IF([1]source_data!K117="","",[1]source_data!K117))</f>
        <v>Appliances</v>
      </c>
      <c r="AF115" s="11" t="str">
        <f>IF([1]source_data!G117="","",IF([1]source_data!L117="","",[1]tailored_settings!$B$13))</f>
        <v>Grant purpose</v>
      </c>
      <c r="AG115" s="11" t="str">
        <f>IF([1]source_data!G117="","",IF([1]source_data!L117="","",[1]source_data!L117))</f>
        <v>Food Vouchers</v>
      </c>
      <c r="AH115" s="11" t="str">
        <f>IF([1]source_data!G117="","",IF([1]source_data!M117="","",[1]tailored_settings!$B$14))</f>
        <v/>
      </c>
      <c r="AI115" s="11" t="str">
        <f>IF([1]source_data!G117="","",IF([1]source_data!M117="","",[1]source_data!M117))</f>
        <v/>
      </c>
    </row>
    <row r="116" spans="1:35" x14ac:dyDescent="0.2">
      <c r="A116" s="6" t="str">
        <f>IF([1]source_data!G118="","",IF(AND([1]source_data!C118&lt;&gt;"",[1]tailored_settings!$B$15="Publish"),CONCATENATE([1]tailored_settings!$B$2&amp;[1]source_data!C118),IF(AND([1]source_data!C118&lt;&gt;"",[1]tailored_settings!$B$15="Do not publish"),CONCATENATE([1]tailored_settings!$B$2&amp;TEXT(ROW(A116)-1,"0000")&amp;"_"&amp;TEXT(F116,"yyyy-mm")),CONCATENATE([1]tailored_settings!$B$2&amp;TEXT(ROW(A116)-1,"0000")&amp;"_"&amp;TEXT(F116,"yyyy-mm")))))</f>
        <v>360G-Longleigh-E23-00131W</v>
      </c>
      <c r="B116" s="6" t="str">
        <f>IF([1]source_data!G118="","",IF([1]source_data!E118&lt;&gt;"",[1]source_data!E118,CONCATENATE("Grant to "&amp;G116)))</f>
        <v>Grant to Individual Recipient</v>
      </c>
      <c r="C116" s="6" t="str">
        <f>IF([1]source_data!G118="","",IF([1]source_data!F118="","",[1]source_data!F118))</f>
        <v>Helping to alleviate financial hardship</v>
      </c>
      <c r="D116" s="7">
        <f>IF([1]source_data!G118="","",IF([1]source_data!G118="","",[1]source_data!G118))</f>
        <v>957.11</v>
      </c>
      <c r="E116" s="6" t="str">
        <f>IF([1]source_data!G118="","",[1]tailored_settings!$B$3)</f>
        <v>GBP</v>
      </c>
      <c r="F116" s="8">
        <f>IF([1]source_data!G118="","",IF([1]source_data!H118="","",[1]source_data!H118))</f>
        <v>45189</v>
      </c>
      <c r="G116" s="6" t="str">
        <f>IF([1]source_data!G118="","",[1]tailored_settings!$B$5)</f>
        <v>Individual Recipient</v>
      </c>
      <c r="H116" s="6" t="str">
        <f>IF([1]source_data!G118="","",IF(AND([1]source_data!A118&lt;&gt;"",[1]tailored_settings!$B$16="Publish"),CONCATENATE([1]tailored_settings!$B$2&amp;[1]source_data!A118),IF(AND([1]source_data!A118&lt;&gt;"",[1]tailored_settings!$B$16="Do not publish"),CONCATENATE([1]tailored_settings!$B$4&amp;TEXT(ROW(A116)-1,"0000")&amp;"_"&amp;TEXT(F116,"yyyy-mm")),CONCATENATE([1]tailored_settings!$B$4&amp;TEXT(ROW(A116)-1,"0000")&amp;"_"&amp;TEXT(F116,"yyyy-mm")))))</f>
        <v>360G-Longleigh-IND-0115_2023-09</v>
      </c>
      <c r="I116" s="6" t="str">
        <f>IF([1]source_data!G118="","",[1]tailored_settings!$B$7)</f>
        <v>Longleigh Foundation</v>
      </c>
      <c r="J116" s="6" t="str">
        <f>IF([1]source_data!G118="","",[1]tailored_settings!$B$6)</f>
        <v>GB-CHC-1169016</v>
      </c>
      <c r="K116" s="6" t="str">
        <f>IF([1]source_data!G118="","",IF([1]source_data!I118="","",VLOOKUP([1]source_data!I118,[1]codelist_mapping!A:C,3,FALSE)))</f>
        <v>GTIR080</v>
      </c>
      <c r="L116" s="6" t="str">
        <f>IF([1]source_data!G118="","",IF([1]source_data!J118="","",VLOOKUP([1]source_data!J118,[1]codelist_mapping!A:C,3,FALSE)))</f>
        <v>GTIR060</v>
      </c>
      <c r="M116" s="6" t="str">
        <f>IF([1]source_data!G118="","",IF([1]source_data!K118="","",IF([1]source_data!M118&lt;&gt;"",CONCATENATE(VLOOKUP([1]source_data!K118,[1]codelist_mapping!F:H,3,FALSE)&amp;";"&amp;VLOOKUP([1]source_data!L118,[1]codelist_mapping!F:H,3,FALSE)&amp;";"&amp;VLOOKUP([1]source_data!M118,[1]codelist_mapping!F:H,3,FALSE)),IF([1]source_data!L118&lt;&gt;"",CONCATENATE(VLOOKUP([1]source_data!K118,[1]codelist_mapping!F:H,3,FALSE)&amp;";"&amp;VLOOKUP([1]source_data!L118,[1]codelist_mapping!F:H,3,FALSE)),IF([1]source_data!K118&lt;&gt;"",CONCATENATE(VLOOKUP([1]source_data!K118,[1]codelist_mapping!F:H,3,FALSE)))))))</f>
        <v>GTIP020</v>
      </c>
      <c r="N116" s="9" t="str">
        <f>IF([1]source_data!G118="","",IF([1]source_data!D118="","",VLOOKUP([1]source_data!D118,[1]geo_data!A:I,9,FALSE)))</f>
        <v>Houghton Conquest &amp; Haynes</v>
      </c>
      <c r="O116" s="9" t="str">
        <f>IF([1]source_data!G118="","",IF([1]source_data!D118="","",VLOOKUP([1]source_data!D118,[1]geo_data!A:I,8,FALSE)))</f>
        <v>E05014411</v>
      </c>
      <c r="P116" s="9" t="str">
        <f>IF([1]source_data!G118="","",IF(LEFT(O116,3)="E05","WD",IF(LEFT(O116,3)="S13","WD",IF(LEFT(O116,3)="W05","WD",IF(LEFT(O116,3)="W06","UA",IF(LEFT(O116,3)="S12","CA",IF(LEFT(O116,3)="E06","UA",IF(LEFT(O116,3)="E07","NMD",IF(LEFT(O116,3)="E08","MD",IF(LEFT(O116,3)="E09","LONB"))))))))))</f>
        <v>WD</v>
      </c>
      <c r="Q116" s="9" t="str">
        <f>IF([1]source_data!G118="","",IF([1]source_data!D118="","",VLOOKUP([1]source_data!D118,[1]geo_data!A:I,7,FALSE)))</f>
        <v>Central Bedfordshire</v>
      </c>
      <c r="R116" s="9" t="str">
        <f>IF([1]source_data!G118="","",IF([1]source_data!D118="","",VLOOKUP([1]source_data!D118,[1]geo_data!A:I,6,FALSE)))</f>
        <v>E06000056</v>
      </c>
      <c r="S116" s="9" t="str">
        <f>IF([1]source_data!G118="","",IF(LEFT(R116,3)="E05","WD",IF(LEFT(R116,3)="S13","WD",IF(LEFT(R116,3)="W05","WD",IF(LEFT(R116,3)="W06","UA",IF(LEFT(R116,3)="S12","CA",IF(LEFT(R116,3)="E06","UA",IF(LEFT(R116,3)="E07","NMD",IF(LEFT(R116,3)="E08","MD",IF(LEFT(R116,3)="E09","LONB"))))))))))</f>
        <v>UA</v>
      </c>
      <c r="T116" s="6" t="str">
        <f>IF([1]source_data!G118="","",IF([1]source_data!N118="","",[1]source_data!N118))</f>
        <v>Hardship Grant</v>
      </c>
      <c r="U116" s="10">
        <f>IF([1]source_data!G118="","",[1]tailored_settings!$B$8)</f>
        <v>45622</v>
      </c>
      <c r="V116" s="6" t="str">
        <f>IF([1]source_data!G118="","",[1]tailored_settings!$B$9)</f>
        <v>http://www.longleigh.org/</v>
      </c>
      <c r="W116" s="8">
        <f>IF([1]source_data!G118="","",IF([1]source_data!O118="","",[1]source_data!O118))</f>
        <v>45189</v>
      </c>
      <c r="X116" s="8">
        <f>IF([1]source_data!G118="","",IF([1]source_data!P118="","",[1]source_data!P118))</f>
        <v>45330</v>
      </c>
      <c r="Y116" s="6" t="str">
        <f>IF([1]source_data!G118="","",IF([1]source_data!Q118="","",[1]source_data!Q118))</f>
        <v/>
      </c>
      <c r="Z116" s="11" t="str">
        <f>IF([1]source_data!G118="","",IF([1]source_data!I118="","",[1]tailored_settings!$B$10))</f>
        <v>Primary grant reason</v>
      </c>
      <c r="AA116" s="11" t="str">
        <f>IF([1]source_data!G118="","",IF([1]source_data!I118="","",[1]source_data!I118))</f>
        <v>3  Customer/family moving from homelessness/supported living into independent living</v>
      </c>
      <c r="AB116" s="11" t="str">
        <f>IF([1]source_data!G118="","",IF([1]source_data!J118="","",[1]tailored_settings!$B$11))</f>
        <v>Secondary grant reason</v>
      </c>
      <c r="AC116" s="11" t="str">
        <f>IF([1]source_data!G118="","",IF([1]source_data!J118="","",[1]source_data!J118))</f>
        <v>4. Customer/family fleeing from a violent or abusive relationship</v>
      </c>
      <c r="AD116" s="11" t="str">
        <f>IF([1]source_data!G118="","",IF([1]source_data!K118="","",[1]tailored_settings!$B$12))</f>
        <v>Grant purpose</v>
      </c>
      <c r="AE116" s="11" t="str">
        <f>IF([1]source_data!G118="","",IF([1]source_data!K118="","",[1]source_data!K118))</f>
        <v xml:space="preserve">Furniture </v>
      </c>
      <c r="AF116" s="11" t="str">
        <f>IF([1]source_data!G118="","",IF([1]source_data!L118="","",[1]tailored_settings!$B$13))</f>
        <v/>
      </c>
      <c r="AG116" s="11" t="str">
        <f>IF([1]source_data!G118="","",IF([1]source_data!L118="","",[1]source_data!L118))</f>
        <v/>
      </c>
      <c r="AH116" s="11" t="str">
        <f>IF([1]source_data!G118="","",IF([1]source_data!M118="","",[1]tailored_settings!$B$14))</f>
        <v/>
      </c>
      <c r="AI116" s="11" t="str">
        <f>IF([1]source_data!G118="","",IF([1]source_data!M118="","",[1]source_data!M118))</f>
        <v/>
      </c>
    </row>
    <row r="117" spans="1:35" x14ac:dyDescent="0.2">
      <c r="A117" s="6" t="str">
        <f>IF([1]source_data!G119="","",IF(AND([1]source_data!C119&lt;&gt;"",[1]tailored_settings!$B$15="Publish"),CONCATENATE([1]tailored_settings!$B$2&amp;[1]source_data!C119),IF(AND([1]source_data!C119&lt;&gt;"",[1]tailored_settings!$B$15="Do not publish"),CONCATENATE([1]tailored_settings!$B$2&amp;TEXT(ROW(A117)-1,"0000")&amp;"_"&amp;TEXT(F117,"yyyy-mm")),CONCATENATE([1]tailored_settings!$B$2&amp;TEXT(ROW(A117)-1,"0000")&amp;"_"&amp;TEXT(F117,"yyyy-mm")))))</f>
        <v>360G-Longleigh-E23-00132W</v>
      </c>
      <c r="B117" s="6" t="str">
        <f>IF([1]source_data!G119="","",IF([1]source_data!E119&lt;&gt;"",[1]source_data!E119,CONCATENATE("Grant to "&amp;G117)))</f>
        <v>Grant to Individual Recipient</v>
      </c>
      <c r="C117" s="6" t="str">
        <f>IF([1]source_data!G119="","",IF([1]source_data!F119="","",[1]source_data!F119))</f>
        <v>Helping to alleviate financial hardship</v>
      </c>
      <c r="D117" s="7">
        <f>IF([1]source_data!G119="","",IF([1]source_data!G119="","",[1]source_data!G119))</f>
        <v>960</v>
      </c>
      <c r="E117" s="6" t="str">
        <f>IF([1]source_data!G119="","",[1]tailored_settings!$B$3)</f>
        <v>GBP</v>
      </c>
      <c r="F117" s="8">
        <f>IF([1]source_data!G119="","",IF([1]source_data!H119="","",[1]source_data!H119))</f>
        <v>45189</v>
      </c>
      <c r="G117" s="6" t="str">
        <f>IF([1]source_data!G119="","",[1]tailored_settings!$B$5)</f>
        <v>Individual Recipient</v>
      </c>
      <c r="H117" s="6" t="str">
        <f>IF([1]source_data!G119="","",IF(AND([1]source_data!A119&lt;&gt;"",[1]tailored_settings!$B$16="Publish"),CONCATENATE([1]tailored_settings!$B$2&amp;[1]source_data!A119),IF(AND([1]source_data!A119&lt;&gt;"",[1]tailored_settings!$B$16="Do not publish"),CONCATENATE([1]tailored_settings!$B$4&amp;TEXT(ROW(A117)-1,"0000")&amp;"_"&amp;TEXT(F117,"yyyy-mm")),CONCATENATE([1]tailored_settings!$B$4&amp;TEXT(ROW(A117)-1,"0000")&amp;"_"&amp;TEXT(F117,"yyyy-mm")))))</f>
        <v>360G-Longleigh-IND-0116_2023-09</v>
      </c>
      <c r="I117" s="6" t="str">
        <f>IF([1]source_data!G119="","",[1]tailored_settings!$B$7)</f>
        <v>Longleigh Foundation</v>
      </c>
      <c r="J117" s="6" t="str">
        <f>IF([1]source_data!G119="","",[1]tailored_settings!$B$6)</f>
        <v>GB-CHC-1169016</v>
      </c>
      <c r="K117" s="6" t="str">
        <f>IF([1]source_data!G119="","",IF([1]source_data!I119="","",VLOOKUP([1]source_data!I119,[1]codelist_mapping!A:C,3,FALSE)))</f>
        <v>GTIR040</v>
      </c>
      <c r="L117" s="6" t="str">
        <f>IF([1]source_data!G119="","",IF([1]source_data!J119="","",VLOOKUP([1]source_data!J119,[1]codelist_mapping!A:C,3,FALSE)))</f>
        <v/>
      </c>
      <c r="M117" s="6" t="str">
        <f>IF([1]source_data!G119="","",IF([1]source_data!K119="","",IF([1]source_data!M119&lt;&gt;"",CONCATENATE(VLOOKUP([1]source_data!K119,[1]codelist_mapping!F:H,3,FALSE)&amp;";"&amp;VLOOKUP([1]source_data!L119,[1]codelist_mapping!F:H,3,FALSE)&amp;";"&amp;VLOOKUP([1]source_data!M119,[1]codelist_mapping!F:H,3,FALSE)),IF([1]source_data!L119&lt;&gt;"",CONCATENATE(VLOOKUP([1]source_data!K119,[1]codelist_mapping!F:H,3,FALSE)&amp;";"&amp;VLOOKUP([1]source_data!L119,[1]codelist_mapping!F:H,3,FALSE)),IF([1]source_data!K119&lt;&gt;"",CONCATENATE(VLOOKUP([1]source_data!K119,[1]codelist_mapping!F:H,3,FALSE)))))))</f>
        <v>GTIP070;GTIP050</v>
      </c>
      <c r="N117" s="9" t="str">
        <f>IF([1]source_data!G119="","",IF([1]source_data!D119="","",VLOOKUP([1]source_data!D119,[1]geo_data!A:I,9,FALSE)))</f>
        <v>Tenbury</v>
      </c>
      <c r="O117" s="9" t="str">
        <f>IF([1]source_data!G119="","",IF([1]source_data!D119="","",VLOOKUP([1]source_data!D119,[1]geo_data!A:I,8,FALSE)))</f>
        <v>E05015394</v>
      </c>
      <c r="P117" s="9" t="str">
        <f>IF([1]source_data!G119="","",IF(LEFT(O117,3)="E05","WD",IF(LEFT(O117,3)="S13","WD",IF(LEFT(O117,3)="W05","WD",IF(LEFT(O117,3)="W06","UA",IF(LEFT(O117,3)="S12","CA",IF(LEFT(O117,3)="E06","UA",IF(LEFT(O117,3)="E07","NMD",IF(LEFT(O117,3)="E08","MD",IF(LEFT(O117,3)="E09","LONB"))))))))))</f>
        <v>WD</v>
      </c>
      <c r="Q117" s="9" t="str">
        <f>IF([1]source_data!G119="","",IF([1]source_data!D119="","",VLOOKUP([1]source_data!D119,[1]geo_data!A:I,7,FALSE)))</f>
        <v>Malvern Hills</v>
      </c>
      <c r="R117" s="9" t="str">
        <f>IF([1]source_data!G119="","",IF([1]source_data!D119="","",VLOOKUP([1]source_data!D119,[1]geo_data!A:I,6,FALSE)))</f>
        <v>E07000235</v>
      </c>
      <c r="S117" s="9" t="str">
        <f>IF([1]source_data!G119="","",IF(LEFT(R117,3)="E05","WD",IF(LEFT(R117,3)="S13","WD",IF(LEFT(R117,3)="W05","WD",IF(LEFT(R117,3)="W06","UA",IF(LEFT(R117,3)="S12","CA",IF(LEFT(R117,3)="E06","UA",IF(LEFT(R117,3)="E07","NMD",IF(LEFT(R117,3)="E08","MD",IF(LEFT(R117,3)="E09","LONB"))))))))))</f>
        <v>NMD</v>
      </c>
      <c r="T117" s="6" t="str">
        <f>IF([1]source_data!G119="","",IF([1]source_data!N119="","",[1]source_data!N119))</f>
        <v>Hardship Grant</v>
      </c>
      <c r="U117" s="10">
        <f>IF([1]source_data!G119="","",[1]tailored_settings!$B$8)</f>
        <v>45622</v>
      </c>
      <c r="V117" s="6" t="str">
        <f>IF([1]source_data!G119="","",[1]tailored_settings!$B$9)</f>
        <v>http://www.longleigh.org/</v>
      </c>
      <c r="W117" s="8">
        <f>IF([1]source_data!G119="","",IF([1]source_data!O119="","",[1]source_data!O119))</f>
        <v>45189</v>
      </c>
      <c r="X117" s="8">
        <f>IF([1]source_data!G119="","",IF([1]source_data!P119="","",[1]source_data!P119))</f>
        <v>45268</v>
      </c>
      <c r="Y117" s="6" t="str">
        <f>IF([1]source_data!G119="","",IF([1]source_data!Q119="","",[1]source_data!Q119))</f>
        <v/>
      </c>
      <c r="Z117" s="11" t="str">
        <f>IF([1]source_data!G119="","",IF([1]source_data!I119="","",[1]tailored_settings!$B$10))</f>
        <v>Primary grant reason</v>
      </c>
      <c r="AA117" s="11" t="str">
        <f>IF([1]source_data!G119="","",IF([1]source_data!I119="","",[1]source_data!I119))</f>
        <v>2. Customer receiving medication and/or therapy for a mental health condition or substance addiction</v>
      </c>
      <c r="AB117" s="11" t="str">
        <f>IF([1]source_data!G119="","",IF([1]source_data!J119="","",[1]tailored_settings!$B$11))</f>
        <v/>
      </c>
      <c r="AC117" s="11" t="str">
        <f>IF([1]source_data!G119="","",IF([1]source_data!J119="","",[1]source_data!J119))</f>
        <v/>
      </c>
      <c r="AD117" s="11" t="str">
        <f>IF([1]source_data!G119="","",IF([1]source_data!K119="","",[1]tailored_settings!$B$12))</f>
        <v>Grant purpose</v>
      </c>
      <c r="AE117" s="11" t="str">
        <f>IF([1]source_data!G119="","",IF([1]source_data!K119="","",[1]source_data!K119))</f>
        <v>Food Vouchers</v>
      </c>
      <c r="AF117" s="11" t="str">
        <f>IF([1]source_data!G119="","",IF([1]source_data!L119="","",[1]tailored_settings!$B$13))</f>
        <v>Grant purpose</v>
      </c>
      <c r="AG117" s="11" t="str">
        <f>IF([1]source_data!G119="","",IF([1]source_data!L119="","",[1]source_data!L119))</f>
        <v>Utility Vouchers</v>
      </c>
      <c r="AH117" s="11" t="str">
        <f>IF([1]source_data!G119="","",IF([1]source_data!M119="","",[1]tailored_settings!$B$14))</f>
        <v/>
      </c>
      <c r="AI117" s="11" t="str">
        <f>IF([1]source_data!G119="","",IF([1]source_data!M119="","",[1]source_data!M119))</f>
        <v/>
      </c>
    </row>
    <row r="118" spans="1:35" x14ac:dyDescent="0.2">
      <c r="A118" s="6" t="str">
        <f>IF([1]source_data!G120="","",IF(AND([1]source_data!C120&lt;&gt;"",[1]tailored_settings!$B$15="Publish"),CONCATENATE([1]tailored_settings!$B$2&amp;[1]source_data!C120),IF(AND([1]source_data!C120&lt;&gt;"",[1]tailored_settings!$B$15="Do not publish"),CONCATENATE([1]tailored_settings!$B$2&amp;TEXT(ROW(A118)-1,"0000")&amp;"_"&amp;TEXT(F118,"yyyy-mm")),CONCATENATE([1]tailored_settings!$B$2&amp;TEXT(ROW(A118)-1,"0000")&amp;"_"&amp;TEXT(F118,"yyyy-mm")))))</f>
        <v>360G-Longleigh-E23-00133W</v>
      </c>
      <c r="B118" s="6" t="str">
        <f>IF([1]source_data!G120="","",IF([1]source_data!E120&lt;&gt;"",[1]source_data!E120,CONCATENATE("Grant to "&amp;G118)))</f>
        <v>Grant to Individual Recipient</v>
      </c>
      <c r="C118" s="6" t="str">
        <f>IF([1]source_data!G120="","",IF([1]source_data!F120="","",[1]source_data!F120))</f>
        <v>Helping to alleviate financial hardship</v>
      </c>
      <c r="D118" s="7">
        <f>IF([1]source_data!G120="","",IF([1]source_data!G120="","",[1]source_data!G120))</f>
        <v>925.07</v>
      </c>
      <c r="E118" s="6" t="str">
        <f>IF([1]source_data!G120="","",[1]tailored_settings!$B$3)</f>
        <v>GBP</v>
      </c>
      <c r="F118" s="8">
        <f>IF([1]source_data!G120="","",IF([1]source_data!H120="","",[1]source_data!H120))</f>
        <v>45190</v>
      </c>
      <c r="G118" s="6" t="str">
        <f>IF([1]source_data!G120="","",[1]tailored_settings!$B$5)</f>
        <v>Individual Recipient</v>
      </c>
      <c r="H118" s="6" t="str">
        <f>IF([1]source_data!G120="","",IF(AND([1]source_data!A120&lt;&gt;"",[1]tailored_settings!$B$16="Publish"),CONCATENATE([1]tailored_settings!$B$2&amp;[1]source_data!A120),IF(AND([1]source_data!A120&lt;&gt;"",[1]tailored_settings!$B$16="Do not publish"),CONCATENATE([1]tailored_settings!$B$4&amp;TEXT(ROW(A118)-1,"0000")&amp;"_"&amp;TEXT(F118,"yyyy-mm")),CONCATENATE([1]tailored_settings!$B$4&amp;TEXT(ROW(A118)-1,"0000")&amp;"_"&amp;TEXT(F118,"yyyy-mm")))))</f>
        <v>360G-Longleigh-IND-0117_2023-09</v>
      </c>
      <c r="I118" s="6" t="str">
        <f>IF([1]source_data!G120="","",[1]tailored_settings!$B$7)</f>
        <v>Longleigh Foundation</v>
      </c>
      <c r="J118" s="6" t="str">
        <f>IF([1]source_data!G120="","",[1]tailored_settings!$B$6)</f>
        <v>GB-CHC-1169016</v>
      </c>
      <c r="K118" s="6" t="str">
        <f>IF([1]source_data!G120="","",IF([1]source_data!I120="","",VLOOKUP([1]source_data!I120,[1]codelist_mapping!A:C,3,FALSE)))</f>
        <v>GTIR040</v>
      </c>
      <c r="L118" s="6" t="str">
        <f>IF([1]source_data!G120="","",IF([1]source_data!J120="","",VLOOKUP([1]source_data!J120,[1]codelist_mapping!A:C,3,FALSE)))</f>
        <v/>
      </c>
      <c r="M118" s="6" t="str">
        <f>IF([1]source_data!G120="","",IF([1]source_data!K120="","",IF([1]source_data!M120&lt;&gt;"",CONCATENATE(VLOOKUP([1]source_data!K120,[1]codelist_mapping!F:H,3,FALSE)&amp;";"&amp;VLOOKUP([1]source_data!L120,[1]codelist_mapping!F:H,3,FALSE)&amp;";"&amp;VLOOKUP([1]source_data!M120,[1]codelist_mapping!F:H,3,FALSE)),IF([1]source_data!L120&lt;&gt;"",CONCATENATE(VLOOKUP([1]source_data!K120,[1]codelist_mapping!F:H,3,FALSE)&amp;";"&amp;VLOOKUP([1]source_data!L120,[1]codelist_mapping!F:H,3,FALSE)),IF([1]source_data!K120&lt;&gt;"",CONCATENATE(VLOOKUP([1]source_data!K120,[1]codelist_mapping!F:H,3,FALSE)))))))</f>
        <v>GTIP020</v>
      </c>
      <c r="N118" s="9" t="str">
        <f>IF([1]source_data!G120="","",IF([1]source_data!D120="","",VLOOKUP([1]source_data!D120,[1]geo_data!A:I,9,FALSE)))</f>
        <v>South Elmsall and South Kirkby</v>
      </c>
      <c r="O118" s="9" t="str">
        <f>IF([1]source_data!G120="","",IF([1]source_data!D120="","",VLOOKUP([1]source_data!D120,[1]geo_data!A:I,8,FALSE)))</f>
        <v>E05001457</v>
      </c>
      <c r="P118" s="9" t="str">
        <f>IF([1]source_data!G120="","",IF(LEFT(O118,3)="E05","WD",IF(LEFT(O118,3)="S13","WD",IF(LEFT(O118,3)="W05","WD",IF(LEFT(O118,3)="W06","UA",IF(LEFT(O118,3)="S12","CA",IF(LEFT(O118,3)="E06","UA",IF(LEFT(O118,3)="E07","NMD",IF(LEFT(O118,3)="E08","MD",IF(LEFT(O118,3)="E09","LONB"))))))))))</f>
        <v>WD</v>
      </c>
      <c r="Q118" s="9" t="str">
        <f>IF([1]source_data!G120="","",IF([1]source_data!D120="","",VLOOKUP([1]source_data!D120,[1]geo_data!A:I,7,FALSE)))</f>
        <v>Wakefield</v>
      </c>
      <c r="R118" s="9" t="str">
        <f>IF([1]source_data!G120="","",IF([1]source_data!D120="","",VLOOKUP([1]source_data!D120,[1]geo_data!A:I,6,FALSE)))</f>
        <v>E08000036</v>
      </c>
      <c r="S118" s="9" t="str">
        <f>IF([1]source_data!G120="","",IF(LEFT(R118,3)="E05","WD",IF(LEFT(R118,3)="S13","WD",IF(LEFT(R118,3)="W05","WD",IF(LEFT(R118,3)="W06","UA",IF(LEFT(R118,3)="S12","CA",IF(LEFT(R118,3)="E06","UA",IF(LEFT(R118,3)="E07","NMD",IF(LEFT(R118,3)="E08","MD",IF(LEFT(R118,3)="E09","LONB"))))))))))</f>
        <v>MD</v>
      </c>
      <c r="T118" s="6" t="str">
        <f>IF([1]source_data!G120="","",IF([1]source_data!N120="","",[1]source_data!N120))</f>
        <v>Hardship Grant</v>
      </c>
      <c r="U118" s="10">
        <f>IF([1]source_data!G120="","",[1]tailored_settings!$B$8)</f>
        <v>45622</v>
      </c>
      <c r="V118" s="6" t="str">
        <f>IF([1]source_data!G120="","",[1]tailored_settings!$B$9)</f>
        <v>http://www.longleigh.org/</v>
      </c>
      <c r="W118" s="8">
        <f>IF([1]source_data!G120="","",IF([1]source_data!O120="","",[1]source_data!O120))</f>
        <v>45190</v>
      </c>
      <c r="X118" s="8">
        <f>IF([1]source_data!G120="","",IF([1]source_data!P120="","",[1]source_data!P120))</f>
        <v>45269</v>
      </c>
      <c r="Y118" s="6" t="str">
        <f>IF([1]source_data!G120="","",IF([1]source_data!Q120="","",[1]source_data!Q120))</f>
        <v/>
      </c>
      <c r="Z118" s="11" t="str">
        <f>IF([1]source_data!G120="","",IF([1]source_data!I120="","",[1]tailored_settings!$B$10))</f>
        <v>Primary grant reason</v>
      </c>
      <c r="AA118" s="11" t="str">
        <f>IF([1]source_data!G120="","",IF([1]source_data!I120="","",[1]source_data!I120))</f>
        <v>2. Customer receiving medication and/or therapy for a mental health condition or substance addiction</v>
      </c>
      <c r="AB118" s="11" t="str">
        <f>IF([1]source_data!G120="","",IF([1]source_data!J120="","",[1]tailored_settings!$B$11))</f>
        <v/>
      </c>
      <c r="AC118" s="11" t="str">
        <f>IF([1]source_data!G120="","",IF([1]source_data!J120="","",[1]source_data!J120))</f>
        <v/>
      </c>
      <c r="AD118" s="11" t="str">
        <f>IF([1]source_data!G120="","",IF([1]source_data!K120="","",[1]tailored_settings!$B$12))</f>
        <v>Grant purpose</v>
      </c>
      <c r="AE118" s="11" t="str">
        <f>IF([1]source_data!G120="","",IF([1]source_data!K120="","",[1]source_data!K120))</f>
        <v xml:space="preserve">Furniture </v>
      </c>
      <c r="AF118" s="11" t="str">
        <f>IF([1]source_data!G120="","",IF([1]source_data!L120="","",[1]tailored_settings!$B$13))</f>
        <v/>
      </c>
      <c r="AG118" s="11" t="str">
        <f>IF([1]source_data!G120="","",IF([1]source_data!L120="","",[1]source_data!L120))</f>
        <v/>
      </c>
      <c r="AH118" s="11" t="str">
        <f>IF([1]source_data!G120="","",IF([1]source_data!M120="","",[1]tailored_settings!$B$14))</f>
        <v/>
      </c>
      <c r="AI118" s="11" t="str">
        <f>IF([1]source_data!G120="","",IF([1]source_data!M120="","",[1]source_data!M120))</f>
        <v/>
      </c>
    </row>
    <row r="119" spans="1:35" x14ac:dyDescent="0.2">
      <c r="A119" s="6" t="str">
        <f>IF([1]source_data!G121="","",IF(AND([1]source_data!C121&lt;&gt;"",[1]tailored_settings!$B$15="Publish"),CONCATENATE([1]tailored_settings!$B$2&amp;[1]source_data!C121),IF(AND([1]source_data!C121&lt;&gt;"",[1]tailored_settings!$B$15="Do not publish"),CONCATENATE([1]tailored_settings!$B$2&amp;TEXT(ROW(A119)-1,"0000")&amp;"_"&amp;TEXT(F119,"yyyy-mm")),CONCATENATE([1]tailored_settings!$B$2&amp;TEXT(ROW(A119)-1,"0000")&amp;"_"&amp;TEXT(F119,"yyyy-mm")))))</f>
        <v>360G-Longleigh-E23-00134W</v>
      </c>
      <c r="B119" s="6" t="str">
        <f>IF([1]source_data!G121="","",IF([1]source_data!E121&lt;&gt;"",[1]source_data!E121,CONCATENATE("Grant to "&amp;G119)))</f>
        <v>Grant to Individual Recipient</v>
      </c>
      <c r="C119" s="6" t="str">
        <f>IF([1]source_data!G121="","",IF([1]source_data!F121="","",[1]source_data!F121))</f>
        <v>Helping to alleviate financial hardship</v>
      </c>
      <c r="D119" s="7">
        <f>IF([1]source_data!G121="","",IF([1]source_data!G121="","",[1]source_data!G121))</f>
        <v>960</v>
      </c>
      <c r="E119" s="6" t="str">
        <f>IF([1]source_data!G121="","",[1]tailored_settings!$B$3)</f>
        <v>GBP</v>
      </c>
      <c r="F119" s="8">
        <f>IF([1]source_data!G121="","",IF([1]source_data!H121="","",[1]source_data!H121))</f>
        <v>45189</v>
      </c>
      <c r="G119" s="6" t="str">
        <f>IF([1]source_data!G121="","",[1]tailored_settings!$B$5)</f>
        <v>Individual Recipient</v>
      </c>
      <c r="H119" s="6" t="str">
        <f>IF([1]source_data!G121="","",IF(AND([1]source_data!A121&lt;&gt;"",[1]tailored_settings!$B$16="Publish"),CONCATENATE([1]tailored_settings!$B$2&amp;[1]source_data!A121),IF(AND([1]source_data!A121&lt;&gt;"",[1]tailored_settings!$B$16="Do not publish"),CONCATENATE([1]tailored_settings!$B$4&amp;TEXT(ROW(A119)-1,"0000")&amp;"_"&amp;TEXT(F119,"yyyy-mm")),CONCATENATE([1]tailored_settings!$B$4&amp;TEXT(ROW(A119)-1,"0000")&amp;"_"&amp;TEXT(F119,"yyyy-mm")))))</f>
        <v>360G-Longleigh-IND-0118_2023-09</v>
      </c>
      <c r="I119" s="6" t="str">
        <f>IF([1]source_data!G121="","",[1]tailored_settings!$B$7)</f>
        <v>Longleigh Foundation</v>
      </c>
      <c r="J119" s="6" t="str">
        <f>IF([1]source_data!G121="","",[1]tailored_settings!$B$6)</f>
        <v>GB-CHC-1169016</v>
      </c>
      <c r="K119" s="6" t="str">
        <f>IF([1]source_data!G121="","",IF([1]source_data!I121="","",VLOOKUP([1]source_data!I121,[1]codelist_mapping!A:C,3,FALSE)))</f>
        <v>GTIR040</v>
      </c>
      <c r="L119" s="6" t="str">
        <f>IF([1]source_data!G121="","",IF([1]source_data!J121="","",VLOOKUP([1]source_data!J121,[1]codelist_mapping!A:C,3,FALSE)))</f>
        <v/>
      </c>
      <c r="M119" s="6" t="str">
        <f>IF([1]source_data!G121="","",IF([1]source_data!K121="","",IF([1]source_data!M121&lt;&gt;"",CONCATENATE(VLOOKUP([1]source_data!K121,[1]codelist_mapping!F:H,3,FALSE)&amp;";"&amp;VLOOKUP([1]source_data!L121,[1]codelist_mapping!F:H,3,FALSE)&amp;";"&amp;VLOOKUP([1]source_data!M121,[1]codelist_mapping!F:H,3,FALSE)),IF([1]source_data!L121&lt;&gt;"",CONCATENATE(VLOOKUP([1]source_data!K121,[1]codelist_mapping!F:H,3,FALSE)&amp;";"&amp;VLOOKUP([1]source_data!L121,[1]codelist_mapping!F:H,3,FALSE)),IF([1]source_data!K121&lt;&gt;"",CONCATENATE(VLOOKUP([1]source_data!K121,[1]codelist_mapping!F:H,3,FALSE)))))))</f>
        <v>GTIP070;GTIP050</v>
      </c>
      <c r="N119" s="9" t="str">
        <f>IF([1]source_data!G121="","",IF([1]source_data!D121="","",VLOOKUP([1]source_data!D121,[1]geo_data!A:I,9,FALSE)))</f>
        <v>Bromham, Rowde &amp; Roundway</v>
      </c>
      <c r="O119" s="9" t="str">
        <f>IF([1]source_data!G121="","",IF([1]source_data!D121="","",VLOOKUP([1]source_data!D121,[1]geo_data!A:I,8,FALSE)))</f>
        <v>E05013409</v>
      </c>
      <c r="P119" s="9" t="str">
        <f>IF([1]source_data!G121="","",IF(LEFT(O119,3)="E05","WD",IF(LEFT(O119,3)="S13","WD",IF(LEFT(O119,3)="W05","WD",IF(LEFT(O119,3)="W06","UA",IF(LEFT(O119,3)="S12","CA",IF(LEFT(O119,3)="E06","UA",IF(LEFT(O119,3)="E07","NMD",IF(LEFT(O119,3)="E08","MD",IF(LEFT(O119,3)="E09","LONB"))))))))))</f>
        <v>WD</v>
      </c>
      <c r="Q119" s="9" t="str">
        <f>IF([1]source_data!G121="","",IF([1]source_data!D121="","",VLOOKUP([1]source_data!D121,[1]geo_data!A:I,7,FALSE)))</f>
        <v>Wiltshire</v>
      </c>
      <c r="R119" s="9" t="str">
        <f>IF([1]source_data!G121="","",IF([1]source_data!D121="","",VLOOKUP([1]source_data!D121,[1]geo_data!A:I,6,FALSE)))</f>
        <v>E06000054</v>
      </c>
      <c r="S119" s="9" t="str">
        <f>IF([1]source_data!G121="","",IF(LEFT(R119,3)="E05","WD",IF(LEFT(R119,3)="S13","WD",IF(LEFT(R119,3)="W05","WD",IF(LEFT(R119,3)="W06","UA",IF(LEFT(R119,3)="S12","CA",IF(LEFT(R119,3)="E06","UA",IF(LEFT(R119,3)="E07","NMD",IF(LEFT(R119,3)="E08","MD",IF(LEFT(R119,3)="E09","LONB"))))))))))</f>
        <v>UA</v>
      </c>
      <c r="T119" s="6" t="str">
        <f>IF([1]source_data!G121="","",IF([1]source_data!N121="","",[1]source_data!N121))</f>
        <v>Hardship Grant</v>
      </c>
      <c r="U119" s="10">
        <f>IF([1]source_data!G121="","",[1]tailored_settings!$B$8)</f>
        <v>45622</v>
      </c>
      <c r="V119" s="6" t="str">
        <f>IF([1]source_data!G121="","",[1]tailored_settings!$B$9)</f>
        <v>http://www.longleigh.org/</v>
      </c>
      <c r="W119" s="8">
        <f>IF([1]source_data!G121="","",IF([1]source_data!O121="","",[1]source_data!O121))</f>
        <v>45189</v>
      </c>
      <c r="X119" s="8">
        <f>IF([1]source_data!G121="","",IF([1]source_data!P121="","",[1]source_data!P121))</f>
        <v>45268</v>
      </c>
      <c r="Y119" s="6" t="str">
        <f>IF([1]source_data!G121="","",IF([1]source_data!Q121="","",[1]source_data!Q121))</f>
        <v/>
      </c>
      <c r="Z119" s="11" t="str">
        <f>IF([1]source_data!G121="","",IF([1]source_data!I121="","",[1]tailored_settings!$B$10))</f>
        <v>Primary grant reason</v>
      </c>
      <c r="AA119" s="11" t="str">
        <f>IF([1]source_data!G121="","",IF([1]source_data!I121="","",[1]source_data!I121))</f>
        <v>2. Customer receiving medication and/or therapy for a mental health condition or substance addiction</v>
      </c>
      <c r="AB119" s="11" t="str">
        <f>IF([1]source_data!G121="","",IF([1]source_data!J121="","",[1]tailored_settings!$B$11))</f>
        <v/>
      </c>
      <c r="AC119" s="11" t="str">
        <f>IF([1]source_data!G121="","",IF([1]source_data!J121="","",[1]source_data!J121))</f>
        <v/>
      </c>
      <c r="AD119" s="11" t="str">
        <f>IF([1]source_data!G121="","",IF([1]source_data!K121="","",[1]tailored_settings!$B$12))</f>
        <v>Grant purpose</v>
      </c>
      <c r="AE119" s="11" t="str">
        <f>IF([1]source_data!G121="","",IF([1]source_data!K121="","",[1]source_data!K121))</f>
        <v>Food Vouchers</v>
      </c>
      <c r="AF119" s="11" t="str">
        <f>IF([1]source_data!G121="","",IF([1]source_data!L121="","",[1]tailored_settings!$B$13))</f>
        <v>Grant purpose</v>
      </c>
      <c r="AG119" s="11" t="str">
        <f>IF([1]source_data!G121="","",IF([1]source_data!L121="","",[1]source_data!L121))</f>
        <v>Utility Vouchers</v>
      </c>
      <c r="AH119" s="11" t="str">
        <f>IF([1]source_data!G121="","",IF([1]source_data!M121="","",[1]tailored_settings!$B$14))</f>
        <v/>
      </c>
      <c r="AI119" s="11" t="str">
        <f>IF([1]source_data!G121="","",IF([1]source_data!M121="","",[1]source_data!M121))</f>
        <v/>
      </c>
    </row>
    <row r="120" spans="1:35" x14ac:dyDescent="0.2">
      <c r="A120" s="6" t="str">
        <f>IF([1]source_data!G122="","",IF(AND([1]source_data!C122&lt;&gt;"",[1]tailored_settings!$B$15="Publish"),CONCATENATE([1]tailored_settings!$B$2&amp;[1]source_data!C122),IF(AND([1]source_data!C122&lt;&gt;"",[1]tailored_settings!$B$15="Do not publish"),CONCATENATE([1]tailored_settings!$B$2&amp;TEXT(ROW(A120)-1,"0000")&amp;"_"&amp;TEXT(F120,"yyyy-mm")),CONCATENATE([1]tailored_settings!$B$2&amp;TEXT(ROW(A120)-1,"0000")&amp;"_"&amp;TEXT(F120,"yyyy-mm")))))</f>
        <v>360G-Longleigh-E23-00135W</v>
      </c>
      <c r="B120" s="6" t="str">
        <f>IF([1]source_data!G122="","",IF([1]source_data!E122&lt;&gt;"",[1]source_data!E122,CONCATENATE("Grant to "&amp;G120)))</f>
        <v>Grant to Individual Recipient</v>
      </c>
      <c r="C120" s="6" t="str">
        <f>IF([1]source_data!G122="","",IF([1]source_data!F122="","",[1]source_data!F122))</f>
        <v>Helping to alleviate financial hardship</v>
      </c>
      <c r="D120" s="7">
        <f>IF([1]source_data!G122="","",IF([1]source_data!G122="","",[1]source_data!G122))</f>
        <v>1027</v>
      </c>
      <c r="E120" s="6" t="str">
        <f>IF([1]source_data!G122="","",[1]tailored_settings!$B$3)</f>
        <v>GBP</v>
      </c>
      <c r="F120" s="8">
        <f>IF([1]source_data!G122="","",IF([1]source_data!H122="","",[1]source_data!H122))</f>
        <v>45189</v>
      </c>
      <c r="G120" s="6" t="str">
        <f>IF([1]source_data!G122="","",[1]tailored_settings!$B$5)</f>
        <v>Individual Recipient</v>
      </c>
      <c r="H120" s="6" t="str">
        <f>IF([1]source_data!G122="","",IF(AND([1]source_data!A122&lt;&gt;"",[1]tailored_settings!$B$16="Publish"),CONCATENATE([1]tailored_settings!$B$2&amp;[1]source_data!A122),IF(AND([1]source_data!A122&lt;&gt;"",[1]tailored_settings!$B$16="Do not publish"),CONCATENATE([1]tailored_settings!$B$4&amp;TEXT(ROW(A120)-1,"0000")&amp;"_"&amp;TEXT(F120,"yyyy-mm")),CONCATENATE([1]tailored_settings!$B$4&amp;TEXT(ROW(A120)-1,"0000")&amp;"_"&amp;TEXT(F120,"yyyy-mm")))))</f>
        <v>360G-Longleigh-IND-0119_2023-09</v>
      </c>
      <c r="I120" s="6" t="str">
        <f>IF([1]source_data!G122="","",[1]tailored_settings!$B$7)</f>
        <v>Longleigh Foundation</v>
      </c>
      <c r="J120" s="6" t="str">
        <f>IF([1]source_data!G122="","",[1]tailored_settings!$B$6)</f>
        <v>GB-CHC-1169016</v>
      </c>
      <c r="K120" s="6" t="str">
        <f>IF([1]source_data!G122="","",IF([1]source_data!I122="","",VLOOKUP([1]source_data!I122,[1]codelist_mapping!A:C,3,FALSE)))</f>
        <v>GTIR040</v>
      </c>
      <c r="L120" s="6" t="str">
        <f>IF([1]source_data!G122="","",IF([1]source_data!J122="","",VLOOKUP([1]source_data!J122,[1]codelist_mapping!A:C,3,FALSE)))</f>
        <v/>
      </c>
      <c r="M120" s="6" t="str">
        <f>IF([1]source_data!G122="","",IF([1]source_data!K122="","",IF([1]source_data!M122&lt;&gt;"",CONCATENATE(VLOOKUP([1]source_data!K122,[1]codelist_mapping!F:H,3,FALSE)&amp;";"&amp;VLOOKUP([1]source_data!L122,[1]codelist_mapping!F:H,3,FALSE)&amp;";"&amp;VLOOKUP([1]source_data!M122,[1]codelist_mapping!F:H,3,FALSE)),IF([1]source_data!L122&lt;&gt;"",CONCATENATE(VLOOKUP([1]source_data!K122,[1]codelist_mapping!F:H,3,FALSE)&amp;";"&amp;VLOOKUP([1]source_data!L122,[1]codelist_mapping!F:H,3,FALSE)),IF([1]source_data!K122&lt;&gt;"",CONCATENATE(VLOOKUP([1]source_data!K122,[1]codelist_mapping!F:H,3,FALSE)))))))</f>
        <v>GTIP020</v>
      </c>
      <c r="N120" s="9" t="str">
        <f>IF([1]source_data!G122="","",IF([1]source_data!D122="","",VLOOKUP([1]source_data!D122,[1]geo_data!A:I,9,FALSE)))</f>
        <v>Polegate Central</v>
      </c>
      <c r="O120" s="9" t="str">
        <f>IF([1]source_data!G122="","",IF([1]source_data!D122="","",VLOOKUP([1]source_data!D122,[1]geo_data!A:I,8,FALSE)))</f>
        <v>E05011655</v>
      </c>
      <c r="P120" s="9" t="str">
        <f>IF([1]source_data!G122="","",IF(LEFT(O120,3)="E05","WD",IF(LEFT(O120,3)="S13","WD",IF(LEFT(O120,3)="W05","WD",IF(LEFT(O120,3)="W06","UA",IF(LEFT(O120,3)="S12","CA",IF(LEFT(O120,3)="E06","UA",IF(LEFT(O120,3)="E07","NMD",IF(LEFT(O120,3)="E08","MD",IF(LEFT(O120,3)="E09","LONB"))))))))))</f>
        <v>WD</v>
      </c>
      <c r="Q120" s="9" t="str">
        <f>IF([1]source_data!G122="","",IF([1]source_data!D122="","",VLOOKUP([1]source_data!D122,[1]geo_data!A:I,7,FALSE)))</f>
        <v>Wealden</v>
      </c>
      <c r="R120" s="9" t="str">
        <f>IF([1]source_data!G122="","",IF([1]source_data!D122="","",VLOOKUP([1]source_data!D122,[1]geo_data!A:I,6,FALSE)))</f>
        <v>E07000065</v>
      </c>
      <c r="S120" s="9" t="str">
        <f>IF([1]source_data!G122="","",IF(LEFT(R120,3)="E05","WD",IF(LEFT(R120,3)="S13","WD",IF(LEFT(R120,3)="W05","WD",IF(LEFT(R120,3)="W06","UA",IF(LEFT(R120,3)="S12","CA",IF(LEFT(R120,3)="E06","UA",IF(LEFT(R120,3)="E07","NMD",IF(LEFT(R120,3)="E08","MD",IF(LEFT(R120,3)="E09","LONB"))))))))))</f>
        <v>NMD</v>
      </c>
      <c r="T120" s="6" t="str">
        <f>IF([1]source_data!G122="","",IF([1]source_data!N122="","",[1]source_data!N122))</f>
        <v>Hardship Grant</v>
      </c>
      <c r="U120" s="10">
        <f>IF([1]source_data!G122="","",[1]tailored_settings!$B$8)</f>
        <v>45622</v>
      </c>
      <c r="V120" s="6" t="str">
        <f>IF([1]source_data!G122="","",[1]tailored_settings!$B$9)</f>
        <v>http://www.longleigh.org/</v>
      </c>
      <c r="W120" s="8">
        <f>IF([1]source_data!G122="","",IF([1]source_data!O122="","",[1]source_data!O122))</f>
        <v>45189</v>
      </c>
      <c r="X120" s="8">
        <f>IF([1]source_data!G122="","",IF([1]source_data!P122="","",[1]source_data!P122))</f>
        <v>45268</v>
      </c>
      <c r="Y120" s="6" t="str">
        <f>IF([1]source_data!G122="","",IF([1]source_data!Q122="","",[1]source_data!Q122))</f>
        <v/>
      </c>
      <c r="Z120" s="11" t="str">
        <f>IF([1]source_data!G122="","",IF([1]source_data!I122="","",[1]tailored_settings!$B$10))</f>
        <v>Primary grant reason</v>
      </c>
      <c r="AA120" s="11" t="str">
        <f>IF([1]source_data!G122="","",IF([1]source_data!I122="","",[1]source_data!I122))</f>
        <v>2. Customer receiving medication and/or therapy for a mental health condition or substance addiction</v>
      </c>
      <c r="AB120" s="11" t="str">
        <f>IF([1]source_data!G122="","",IF([1]source_data!J122="","",[1]tailored_settings!$B$11))</f>
        <v/>
      </c>
      <c r="AC120" s="11" t="str">
        <f>IF([1]source_data!G122="","",IF([1]source_data!J122="","",[1]source_data!J122))</f>
        <v/>
      </c>
      <c r="AD120" s="11" t="str">
        <f>IF([1]source_data!G122="","",IF([1]source_data!K122="","",[1]tailored_settings!$B$12))</f>
        <v>Grant purpose</v>
      </c>
      <c r="AE120" s="11" t="str">
        <f>IF([1]source_data!G122="","",IF([1]source_data!K122="","",[1]source_data!K122))</f>
        <v>Appliances</v>
      </c>
      <c r="AF120" s="11" t="str">
        <f>IF([1]source_data!G122="","",IF([1]source_data!L122="","",[1]tailored_settings!$B$13))</f>
        <v/>
      </c>
      <c r="AG120" s="11" t="str">
        <f>IF([1]source_data!G122="","",IF([1]source_data!L122="","",[1]source_data!L122))</f>
        <v/>
      </c>
      <c r="AH120" s="11" t="str">
        <f>IF([1]source_data!G122="","",IF([1]source_data!M122="","",[1]tailored_settings!$B$14))</f>
        <v/>
      </c>
      <c r="AI120" s="11" t="str">
        <f>IF([1]source_data!G122="","",IF([1]source_data!M122="","",[1]source_data!M122))</f>
        <v/>
      </c>
    </row>
    <row r="121" spans="1:35" x14ac:dyDescent="0.2">
      <c r="A121" s="6" t="str">
        <f>IF([1]source_data!G123="","",IF(AND([1]source_data!C123&lt;&gt;"",[1]tailored_settings!$B$15="Publish"),CONCATENATE([1]tailored_settings!$B$2&amp;[1]source_data!C123),IF(AND([1]source_data!C123&lt;&gt;"",[1]tailored_settings!$B$15="Do not publish"),CONCATENATE([1]tailored_settings!$B$2&amp;TEXT(ROW(A121)-1,"0000")&amp;"_"&amp;TEXT(F121,"yyyy-mm")),CONCATENATE([1]tailored_settings!$B$2&amp;TEXT(ROW(A121)-1,"0000")&amp;"_"&amp;TEXT(F121,"yyyy-mm")))))</f>
        <v>360G-Longleigh-E23-00136W</v>
      </c>
      <c r="B121" s="6" t="str">
        <f>IF([1]source_data!G123="","",IF([1]source_data!E123&lt;&gt;"",[1]source_data!E123,CONCATENATE("Grant to "&amp;G121)))</f>
        <v>Grant to Individual Recipient</v>
      </c>
      <c r="C121" s="6" t="str">
        <f>IF([1]source_data!G123="","",IF([1]source_data!F123="","",[1]source_data!F123))</f>
        <v>Helping to alleviate financial hardship</v>
      </c>
      <c r="D121" s="7">
        <f>IF([1]source_data!G123="","",IF([1]source_data!G123="","",[1]source_data!G123))</f>
        <v>923.15</v>
      </c>
      <c r="E121" s="6" t="str">
        <f>IF([1]source_data!G123="","",[1]tailored_settings!$B$3)</f>
        <v>GBP</v>
      </c>
      <c r="F121" s="8">
        <f>IF([1]source_data!G123="","",IF([1]source_data!H123="","",[1]source_data!H123))</f>
        <v>45190</v>
      </c>
      <c r="G121" s="6" t="str">
        <f>IF([1]source_data!G123="","",[1]tailored_settings!$B$5)</f>
        <v>Individual Recipient</v>
      </c>
      <c r="H121" s="6" t="str">
        <f>IF([1]source_data!G123="","",IF(AND([1]source_data!A123&lt;&gt;"",[1]tailored_settings!$B$16="Publish"),CONCATENATE([1]tailored_settings!$B$2&amp;[1]source_data!A123),IF(AND([1]source_data!A123&lt;&gt;"",[1]tailored_settings!$B$16="Do not publish"),CONCATENATE([1]tailored_settings!$B$4&amp;TEXT(ROW(A121)-1,"0000")&amp;"_"&amp;TEXT(F121,"yyyy-mm")),CONCATENATE([1]tailored_settings!$B$4&amp;TEXT(ROW(A121)-1,"0000")&amp;"_"&amp;TEXT(F121,"yyyy-mm")))))</f>
        <v>360G-Longleigh-IND-0120_2023-09</v>
      </c>
      <c r="I121" s="6" t="str">
        <f>IF([1]source_data!G123="","",[1]tailored_settings!$B$7)</f>
        <v>Longleigh Foundation</v>
      </c>
      <c r="J121" s="6" t="str">
        <f>IF([1]source_data!G123="","",[1]tailored_settings!$B$6)</f>
        <v>GB-CHC-1169016</v>
      </c>
      <c r="K121" s="6" t="str">
        <f>IF([1]source_data!G123="","",IF([1]source_data!I123="","",VLOOKUP([1]source_data!I123,[1]codelist_mapping!A:C,3,FALSE)))</f>
        <v>GTIR010</v>
      </c>
      <c r="L121" s="6" t="str">
        <f>IF([1]source_data!G123="","",IF([1]source_data!J123="","",VLOOKUP([1]source_data!J123,[1]codelist_mapping!A:C,3,FALSE)))</f>
        <v/>
      </c>
      <c r="M121" s="6" t="str">
        <f>IF([1]source_data!G123="","",IF([1]source_data!K123="","",IF([1]source_data!M123&lt;&gt;"",CONCATENATE(VLOOKUP([1]source_data!K123,[1]codelist_mapping!F:H,3,FALSE)&amp;";"&amp;VLOOKUP([1]source_data!L123,[1]codelist_mapping!F:H,3,FALSE)&amp;";"&amp;VLOOKUP([1]source_data!M123,[1]codelist_mapping!F:H,3,FALSE)),IF([1]source_data!L123&lt;&gt;"",CONCATENATE(VLOOKUP([1]source_data!K123,[1]codelist_mapping!F:H,3,FALSE)&amp;";"&amp;VLOOKUP([1]source_data!L123,[1]codelist_mapping!F:H,3,FALSE)),IF([1]source_data!K123&lt;&gt;"",CONCATENATE(VLOOKUP([1]source_data!K123,[1]codelist_mapping!F:H,3,FALSE)))))))</f>
        <v>GTIP020;GTIP080</v>
      </c>
      <c r="N121" s="9" t="str">
        <f>IF([1]source_data!G123="","",IF([1]source_data!D123="","",VLOOKUP([1]source_data!D123,[1]geo_data!A:I,9,FALSE)))</f>
        <v>Sixfields</v>
      </c>
      <c r="O121" s="9" t="str">
        <f>IF([1]source_data!G123="","",IF([1]source_data!D123="","",VLOOKUP([1]source_data!D123,[1]geo_data!A:I,8,FALSE)))</f>
        <v>E05013266</v>
      </c>
      <c r="P121" s="9" t="str">
        <f>IF([1]source_data!G123="","",IF(LEFT(O121,3)="E05","WD",IF(LEFT(O121,3)="S13","WD",IF(LEFT(O121,3)="W05","WD",IF(LEFT(O121,3)="W06","UA",IF(LEFT(O121,3)="S12","CA",IF(LEFT(O121,3)="E06","UA",IF(LEFT(O121,3)="E07","NMD",IF(LEFT(O121,3)="E08","MD",IF(LEFT(O121,3)="E09","LONB"))))))))))</f>
        <v>WD</v>
      </c>
      <c r="Q121" s="9" t="str">
        <f>IF([1]source_data!G123="","",IF([1]source_data!D123="","",VLOOKUP([1]source_data!D123,[1]geo_data!A:I,7,FALSE)))</f>
        <v>West Northamptonshire</v>
      </c>
      <c r="R121" s="9" t="str">
        <f>IF([1]source_data!G123="","",IF([1]source_data!D123="","",VLOOKUP([1]source_data!D123,[1]geo_data!A:I,6,FALSE)))</f>
        <v>E06000062</v>
      </c>
      <c r="S121" s="9" t="str">
        <f>IF([1]source_data!G123="","",IF(LEFT(R121,3)="E05","WD",IF(LEFT(R121,3)="S13","WD",IF(LEFT(R121,3)="W05","WD",IF(LEFT(R121,3)="W06","UA",IF(LEFT(R121,3)="S12","CA",IF(LEFT(R121,3)="E06","UA",IF(LEFT(R121,3)="E07","NMD",IF(LEFT(R121,3)="E08","MD",IF(LEFT(R121,3)="E09","LONB"))))))))))</f>
        <v>UA</v>
      </c>
      <c r="T121" s="6" t="str">
        <f>IF([1]source_data!G123="","",IF([1]source_data!N123="","",[1]source_data!N123))</f>
        <v>Hardship Grant</v>
      </c>
      <c r="U121" s="10">
        <f>IF([1]source_data!G123="","",[1]tailored_settings!$B$8)</f>
        <v>45622</v>
      </c>
      <c r="V121" s="6" t="str">
        <f>IF([1]source_data!G123="","",[1]tailored_settings!$B$9)</f>
        <v>http://www.longleigh.org/</v>
      </c>
      <c r="W121" s="8">
        <f>IF([1]source_data!G123="","",IF([1]source_data!O123="","",[1]source_data!O123))</f>
        <v>45190</v>
      </c>
      <c r="X121" s="8">
        <f>IF([1]source_data!G123="","",IF([1]source_data!P123="","",[1]source_data!P123))</f>
        <v>45269</v>
      </c>
      <c r="Y121" s="6" t="str">
        <f>IF([1]source_data!G123="","",IF([1]source_data!Q123="","",[1]source_data!Q123))</f>
        <v/>
      </c>
      <c r="Z121" s="11" t="str">
        <f>IF([1]source_data!G123="","",IF([1]source_data!I123="","",[1]tailored_settings!$B$10))</f>
        <v>Primary grant reason</v>
      </c>
      <c r="AA121" s="11" t="str">
        <f>IF([1]source_data!G123="","",IF([1]source_data!I123="","",[1]source_data!I123))</f>
        <v>7. Customer where there is a child/ren in receipt of means-tested free school meals</v>
      </c>
      <c r="AB121" s="11" t="str">
        <f>IF([1]source_data!G123="","",IF([1]source_data!J123="","",[1]tailored_settings!$B$11))</f>
        <v/>
      </c>
      <c r="AC121" s="11" t="str">
        <f>IF([1]source_data!G123="","",IF([1]source_data!J123="","",[1]source_data!J123))</f>
        <v/>
      </c>
      <c r="AD121" s="11" t="str">
        <f>IF([1]source_data!G123="","",IF([1]source_data!K123="","",[1]tailored_settings!$B$12))</f>
        <v>Grant purpose</v>
      </c>
      <c r="AE121" s="11" t="str">
        <f>IF([1]source_data!G123="","",IF([1]source_data!K123="","",[1]source_data!K123))</f>
        <v xml:space="preserve">Furniture </v>
      </c>
      <c r="AF121" s="11" t="str">
        <f>IF([1]source_data!G123="","",IF([1]source_data!L123="","",[1]tailored_settings!$B$13))</f>
        <v>Grant purpose</v>
      </c>
      <c r="AG121" s="11" t="str">
        <f>IF([1]source_data!G123="","",IF([1]source_data!L123="","",[1]source_data!L123))</f>
        <v>Clothing</v>
      </c>
      <c r="AH121" s="11" t="str">
        <f>IF([1]source_data!G123="","",IF([1]source_data!M123="","",[1]tailored_settings!$B$14))</f>
        <v/>
      </c>
      <c r="AI121" s="11" t="str">
        <f>IF([1]source_data!G123="","",IF([1]source_data!M123="","",[1]source_data!M123))</f>
        <v/>
      </c>
    </row>
    <row r="122" spans="1:35" x14ac:dyDescent="0.2">
      <c r="A122" s="6" t="str">
        <f>IF([1]source_data!G124="","",IF(AND([1]source_data!C124&lt;&gt;"",[1]tailored_settings!$B$15="Publish"),CONCATENATE([1]tailored_settings!$B$2&amp;[1]source_data!C124),IF(AND([1]source_data!C124&lt;&gt;"",[1]tailored_settings!$B$15="Do not publish"),CONCATENATE([1]tailored_settings!$B$2&amp;TEXT(ROW(A122)-1,"0000")&amp;"_"&amp;TEXT(F122,"yyyy-mm")),CONCATENATE([1]tailored_settings!$B$2&amp;TEXT(ROW(A122)-1,"0000")&amp;"_"&amp;TEXT(F122,"yyyy-mm")))))</f>
        <v>360G-Longleigh-E23-00137W</v>
      </c>
      <c r="B122" s="6" t="str">
        <f>IF([1]source_data!G124="","",IF([1]source_data!E124&lt;&gt;"",[1]source_data!E124,CONCATENATE("Grant to "&amp;G122)))</f>
        <v>Grant to Individual Recipient</v>
      </c>
      <c r="C122" s="6" t="str">
        <f>IF([1]source_data!G124="","",IF([1]source_data!F124="","",[1]source_data!F124))</f>
        <v>Helping to alleviate financial hardship</v>
      </c>
      <c r="D122" s="7">
        <f>IF([1]source_data!G124="","",IF([1]source_data!G124="","",[1]source_data!G124))</f>
        <v>989.11</v>
      </c>
      <c r="E122" s="6" t="str">
        <f>IF([1]source_data!G124="","",[1]tailored_settings!$B$3)</f>
        <v>GBP</v>
      </c>
      <c r="F122" s="8">
        <f>IF([1]source_data!G124="","",IF([1]source_data!H124="","",[1]source_data!H124))</f>
        <v>45190</v>
      </c>
      <c r="G122" s="6" t="str">
        <f>IF([1]source_data!G124="","",[1]tailored_settings!$B$5)</f>
        <v>Individual Recipient</v>
      </c>
      <c r="H122" s="6" t="str">
        <f>IF([1]source_data!G124="","",IF(AND([1]source_data!A124&lt;&gt;"",[1]tailored_settings!$B$16="Publish"),CONCATENATE([1]tailored_settings!$B$2&amp;[1]source_data!A124),IF(AND([1]source_data!A124&lt;&gt;"",[1]tailored_settings!$B$16="Do not publish"),CONCATENATE([1]tailored_settings!$B$4&amp;TEXT(ROW(A122)-1,"0000")&amp;"_"&amp;TEXT(F122,"yyyy-mm")),CONCATENATE([1]tailored_settings!$B$4&amp;TEXT(ROW(A122)-1,"0000")&amp;"_"&amp;TEXT(F122,"yyyy-mm")))))</f>
        <v>360G-Longleigh-IND-0121_2023-09</v>
      </c>
      <c r="I122" s="6" t="str">
        <f>IF([1]source_data!G124="","",[1]tailored_settings!$B$7)</f>
        <v>Longleigh Foundation</v>
      </c>
      <c r="J122" s="6" t="str">
        <f>IF([1]source_data!G124="","",[1]tailored_settings!$B$6)</f>
        <v>GB-CHC-1169016</v>
      </c>
      <c r="K122" s="6" t="str">
        <f>IF([1]source_data!G124="","",IF([1]source_data!I124="","",VLOOKUP([1]source_data!I124,[1]codelist_mapping!A:C,3,FALSE)))</f>
        <v>GTIR040</v>
      </c>
      <c r="L122" s="6" t="str">
        <f>IF([1]source_data!G124="","",IF([1]source_data!J124="","",VLOOKUP([1]source_data!J124,[1]codelist_mapping!A:C,3,FALSE)))</f>
        <v/>
      </c>
      <c r="M122" s="6" t="str">
        <f>IF([1]source_data!G124="","",IF([1]source_data!K124="","",IF([1]source_data!M124&lt;&gt;"",CONCATENATE(VLOOKUP([1]source_data!K124,[1]codelist_mapping!F:H,3,FALSE)&amp;";"&amp;VLOOKUP([1]source_data!L124,[1]codelist_mapping!F:H,3,FALSE)&amp;";"&amp;VLOOKUP([1]source_data!M124,[1]codelist_mapping!F:H,3,FALSE)),IF([1]source_data!L124&lt;&gt;"",CONCATENATE(VLOOKUP([1]source_data!K124,[1]codelist_mapping!F:H,3,FALSE)&amp;";"&amp;VLOOKUP([1]source_data!L124,[1]codelist_mapping!F:H,3,FALSE)),IF([1]source_data!K124&lt;&gt;"",CONCATENATE(VLOOKUP([1]source_data!K124,[1]codelist_mapping!F:H,3,FALSE)))))))</f>
        <v>GTIP020</v>
      </c>
      <c r="N122" s="9" t="str">
        <f>IF([1]source_data!G124="","",IF([1]source_data!D124="","",VLOOKUP([1]source_data!D124,[1]geo_data!A:I,9,FALSE)))</f>
        <v>Sandy</v>
      </c>
      <c r="O122" s="9" t="str">
        <f>IF([1]source_data!G124="","",IF([1]source_data!D124="","",VLOOKUP([1]source_data!D124,[1]geo_data!A:I,8,FALSE)))</f>
        <v>E05014420</v>
      </c>
      <c r="P122" s="9" t="str">
        <f>IF([1]source_data!G124="","",IF(LEFT(O122,3)="E05","WD",IF(LEFT(O122,3)="S13","WD",IF(LEFT(O122,3)="W05","WD",IF(LEFT(O122,3)="W06","UA",IF(LEFT(O122,3)="S12","CA",IF(LEFT(O122,3)="E06","UA",IF(LEFT(O122,3)="E07","NMD",IF(LEFT(O122,3)="E08","MD",IF(LEFT(O122,3)="E09","LONB"))))))))))</f>
        <v>WD</v>
      </c>
      <c r="Q122" s="9" t="str">
        <f>IF([1]source_data!G124="","",IF([1]source_data!D124="","",VLOOKUP([1]source_data!D124,[1]geo_data!A:I,7,FALSE)))</f>
        <v>Central Bedfordshire</v>
      </c>
      <c r="R122" s="9" t="str">
        <f>IF([1]source_data!G124="","",IF([1]source_data!D124="","",VLOOKUP([1]source_data!D124,[1]geo_data!A:I,6,FALSE)))</f>
        <v>E06000056</v>
      </c>
      <c r="S122" s="9" t="str">
        <f>IF([1]source_data!G124="","",IF(LEFT(R122,3)="E05","WD",IF(LEFT(R122,3)="S13","WD",IF(LEFT(R122,3)="W05","WD",IF(LEFT(R122,3)="W06","UA",IF(LEFT(R122,3)="S12","CA",IF(LEFT(R122,3)="E06","UA",IF(LEFT(R122,3)="E07","NMD",IF(LEFT(R122,3)="E08","MD",IF(LEFT(R122,3)="E09","LONB"))))))))))</f>
        <v>UA</v>
      </c>
      <c r="T122" s="6" t="str">
        <f>IF([1]source_data!G124="","",IF([1]source_data!N124="","",[1]source_data!N124))</f>
        <v>Hardship Grant</v>
      </c>
      <c r="U122" s="10">
        <f>IF([1]source_data!G124="","",[1]tailored_settings!$B$8)</f>
        <v>45622</v>
      </c>
      <c r="V122" s="6" t="str">
        <f>IF([1]source_data!G124="","",[1]tailored_settings!$B$9)</f>
        <v>http://www.longleigh.org/</v>
      </c>
      <c r="W122" s="8">
        <f>IF([1]source_data!G124="","",IF([1]source_data!O124="","",[1]source_data!O124))</f>
        <v>45190</v>
      </c>
      <c r="X122" s="8">
        <f>IF([1]source_data!G124="","",IF([1]source_data!P124="","",[1]source_data!P124))</f>
        <v>45269</v>
      </c>
      <c r="Y122" s="6" t="str">
        <f>IF([1]source_data!G124="","",IF([1]source_data!Q124="","",[1]source_data!Q124))</f>
        <v/>
      </c>
      <c r="Z122" s="11" t="str">
        <f>IF([1]source_data!G124="","",IF([1]source_data!I124="","",[1]tailored_settings!$B$10))</f>
        <v>Primary grant reason</v>
      </c>
      <c r="AA122" s="11" t="str">
        <f>IF([1]source_data!G124="","",IF([1]source_data!I124="","",[1]source_data!I124))</f>
        <v>2. Customer receiving medication and/or therapy for a mental health condition or substance addiction</v>
      </c>
      <c r="AB122" s="11" t="str">
        <f>IF([1]source_data!G124="","",IF([1]source_data!J124="","",[1]tailored_settings!$B$11))</f>
        <v/>
      </c>
      <c r="AC122" s="11" t="str">
        <f>IF([1]source_data!G124="","",IF([1]source_data!J124="","",[1]source_data!J124))</f>
        <v/>
      </c>
      <c r="AD122" s="11" t="str">
        <f>IF([1]source_data!G124="","",IF([1]source_data!K124="","",[1]tailored_settings!$B$12))</f>
        <v>Grant purpose</v>
      </c>
      <c r="AE122" s="11" t="str">
        <f>IF([1]source_data!G124="","",IF([1]source_data!K124="","",[1]source_data!K124))</f>
        <v xml:space="preserve">Furniture </v>
      </c>
      <c r="AF122" s="11" t="str">
        <f>IF([1]source_data!G124="","",IF([1]source_data!L124="","",[1]tailored_settings!$B$13))</f>
        <v/>
      </c>
      <c r="AG122" s="11" t="str">
        <f>IF([1]source_data!G124="","",IF([1]source_data!L124="","",[1]source_data!L124))</f>
        <v/>
      </c>
      <c r="AH122" s="11" t="str">
        <f>IF([1]source_data!G124="","",IF([1]source_data!M124="","",[1]tailored_settings!$B$14))</f>
        <v/>
      </c>
      <c r="AI122" s="11" t="str">
        <f>IF([1]source_data!G124="","",IF([1]source_data!M124="","",[1]source_data!M124))</f>
        <v/>
      </c>
    </row>
    <row r="123" spans="1:35" x14ac:dyDescent="0.2">
      <c r="A123" s="6" t="str">
        <f>IF([1]source_data!G125="","",IF(AND([1]source_data!C125&lt;&gt;"",[1]tailored_settings!$B$15="Publish"),CONCATENATE([1]tailored_settings!$B$2&amp;[1]source_data!C125),IF(AND([1]source_data!C125&lt;&gt;"",[1]tailored_settings!$B$15="Do not publish"),CONCATENATE([1]tailored_settings!$B$2&amp;TEXT(ROW(A123)-1,"0000")&amp;"_"&amp;TEXT(F123,"yyyy-mm")),CONCATENATE([1]tailored_settings!$B$2&amp;TEXT(ROW(A123)-1,"0000")&amp;"_"&amp;TEXT(F123,"yyyy-mm")))))</f>
        <v>360G-Longleigh-E23-00138W</v>
      </c>
      <c r="B123" s="6" t="str">
        <f>IF([1]source_data!G125="","",IF([1]source_data!E125&lt;&gt;"",[1]source_data!E125,CONCATENATE("Grant to "&amp;G123)))</f>
        <v>Grant to Individual Recipient</v>
      </c>
      <c r="C123" s="6" t="str">
        <f>IF([1]source_data!G125="","",IF([1]source_data!F125="","",[1]source_data!F125))</f>
        <v>Helping to alleviate financial hardship</v>
      </c>
      <c r="D123" s="7">
        <f>IF([1]source_data!G125="","",IF([1]source_data!G125="","",[1]source_data!G125))</f>
        <v>1000</v>
      </c>
      <c r="E123" s="6" t="str">
        <f>IF([1]source_data!G125="","",[1]tailored_settings!$B$3)</f>
        <v>GBP</v>
      </c>
      <c r="F123" s="8">
        <f>IF([1]source_data!G125="","",IF([1]source_data!H125="","",[1]source_data!H125))</f>
        <v>45188</v>
      </c>
      <c r="G123" s="6" t="str">
        <f>IF([1]source_data!G125="","",[1]tailored_settings!$B$5)</f>
        <v>Individual Recipient</v>
      </c>
      <c r="H123" s="6" t="str">
        <f>IF([1]source_data!G125="","",IF(AND([1]source_data!A125&lt;&gt;"",[1]tailored_settings!$B$16="Publish"),CONCATENATE([1]tailored_settings!$B$2&amp;[1]source_data!A125),IF(AND([1]source_data!A125&lt;&gt;"",[1]tailored_settings!$B$16="Do not publish"),CONCATENATE([1]tailored_settings!$B$4&amp;TEXT(ROW(A123)-1,"0000")&amp;"_"&amp;TEXT(F123,"yyyy-mm")),CONCATENATE([1]tailored_settings!$B$4&amp;TEXT(ROW(A123)-1,"0000")&amp;"_"&amp;TEXT(F123,"yyyy-mm")))))</f>
        <v>360G-Longleigh-IND-0122_2023-09</v>
      </c>
      <c r="I123" s="6" t="str">
        <f>IF([1]source_data!G125="","",[1]tailored_settings!$B$7)</f>
        <v>Longleigh Foundation</v>
      </c>
      <c r="J123" s="6" t="str">
        <f>IF([1]source_data!G125="","",[1]tailored_settings!$B$6)</f>
        <v>GB-CHC-1169016</v>
      </c>
      <c r="K123" s="6" t="str">
        <f>IF([1]source_data!G125="","",IF([1]source_data!I125="","",VLOOKUP([1]source_data!I125,[1]codelist_mapping!A:C,3,FALSE)))</f>
        <v>GTIR030</v>
      </c>
      <c r="L123" s="6" t="str">
        <f>IF([1]source_data!G125="","",IF([1]source_data!J125="","",VLOOKUP([1]source_data!J125,[1]codelist_mapping!A:C,3,FALSE)))</f>
        <v/>
      </c>
      <c r="M123" s="6" t="str">
        <f>IF([1]source_data!G125="","",IF([1]source_data!K125="","",IF([1]source_data!M125&lt;&gt;"",CONCATENATE(VLOOKUP([1]source_data!K125,[1]codelist_mapping!F:H,3,FALSE)&amp;";"&amp;VLOOKUP([1]source_data!L125,[1]codelist_mapping!F:H,3,FALSE)&amp;";"&amp;VLOOKUP([1]source_data!M125,[1]codelist_mapping!F:H,3,FALSE)),IF([1]source_data!L125&lt;&gt;"",CONCATENATE(VLOOKUP([1]source_data!K125,[1]codelist_mapping!F:H,3,FALSE)&amp;";"&amp;VLOOKUP([1]source_data!L125,[1]codelist_mapping!F:H,3,FALSE)),IF([1]source_data!K125&lt;&gt;"",CONCATENATE(VLOOKUP([1]source_data!K125,[1]codelist_mapping!F:H,3,FALSE)))))))</f>
        <v>GTIP070;GTIP050</v>
      </c>
      <c r="N123" s="9" t="str">
        <f>IF([1]source_data!G125="","",IF([1]source_data!D125="","",VLOOKUP([1]source_data!D125,[1]geo_data!A:I,9,FALSE)))</f>
        <v>Shipston South</v>
      </c>
      <c r="O123" s="9" t="str">
        <f>IF([1]source_data!G125="","",IF([1]source_data!D125="","",VLOOKUP([1]source_data!D125,[1]geo_data!A:I,8,FALSE)))</f>
        <v>E05015122</v>
      </c>
      <c r="P123" s="9" t="str">
        <f>IF([1]source_data!G125="","",IF(LEFT(O123,3)="E05","WD",IF(LEFT(O123,3)="S13","WD",IF(LEFT(O123,3)="W05","WD",IF(LEFT(O123,3)="W06","UA",IF(LEFT(O123,3)="S12","CA",IF(LEFT(O123,3)="E06","UA",IF(LEFT(O123,3)="E07","NMD",IF(LEFT(O123,3)="E08","MD",IF(LEFT(O123,3)="E09","LONB"))))))))))</f>
        <v>WD</v>
      </c>
      <c r="Q123" s="9" t="str">
        <f>IF([1]source_data!G125="","",IF([1]source_data!D125="","",VLOOKUP([1]source_data!D125,[1]geo_data!A:I,7,FALSE)))</f>
        <v>Stratford-on-Avon</v>
      </c>
      <c r="R123" s="9" t="str">
        <f>IF([1]source_data!G125="","",IF([1]source_data!D125="","",VLOOKUP([1]source_data!D125,[1]geo_data!A:I,6,FALSE)))</f>
        <v>E07000221</v>
      </c>
      <c r="S123" s="9" t="str">
        <f>IF([1]source_data!G125="","",IF(LEFT(R123,3)="E05","WD",IF(LEFT(R123,3)="S13","WD",IF(LEFT(R123,3)="W05","WD",IF(LEFT(R123,3)="W06","UA",IF(LEFT(R123,3)="S12","CA",IF(LEFT(R123,3)="E06","UA",IF(LEFT(R123,3)="E07","NMD",IF(LEFT(R123,3)="E08","MD",IF(LEFT(R123,3)="E09","LONB"))))))))))</f>
        <v>NMD</v>
      </c>
      <c r="T123" s="6" t="str">
        <f>IF([1]source_data!G125="","",IF([1]source_data!N125="","",[1]source_data!N125))</f>
        <v>Hardship Grant</v>
      </c>
      <c r="U123" s="10">
        <f>IF([1]source_data!G125="","",[1]tailored_settings!$B$8)</f>
        <v>45622</v>
      </c>
      <c r="V123" s="6" t="str">
        <f>IF([1]source_data!G125="","",[1]tailored_settings!$B$9)</f>
        <v>http://www.longleigh.org/</v>
      </c>
      <c r="W123" s="8">
        <f>IF([1]source_data!G125="","",IF([1]source_data!O125="","",[1]source_data!O125))</f>
        <v>45188</v>
      </c>
      <c r="X123" s="8">
        <f>IF([1]source_data!G125="","",IF([1]source_data!P125="","",[1]source_data!P125))</f>
        <v>45269</v>
      </c>
      <c r="Y123" s="6" t="str">
        <f>IF([1]source_data!G125="","",IF([1]source_data!Q125="","",[1]source_data!Q125))</f>
        <v/>
      </c>
      <c r="Z123" s="11" t="str">
        <f>IF([1]source_data!G125="","",IF([1]source_data!I125="","",[1]tailored_settings!$B$10))</f>
        <v>Primary grant reason</v>
      </c>
      <c r="AA123" s="11" t="str">
        <f>IF([1]source_data!G125="","",IF([1]source_data!I125="","",[1]source_data!I125))</f>
        <v>1. Customer (or family member residing with them) with a diagnosed condition or disability (physical and/or sensory and/or behavioural)</v>
      </c>
      <c r="AB123" s="11" t="str">
        <f>IF([1]source_data!G125="","",IF([1]source_data!J125="","",[1]tailored_settings!$B$11))</f>
        <v/>
      </c>
      <c r="AC123" s="11" t="str">
        <f>IF([1]source_data!G125="","",IF([1]source_data!J125="","",[1]source_data!J125))</f>
        <v/>
      </c>
      <c r="AD123" s="11" t="str">
        <f>IF([1]source_data!G125="","",IF([1]source_data!K125="","",[1]tailored_settings!$B$12))</f>
        <v>Grant purpose</v>
      </c>
      <c r="AE123" s="11" t="str">
        <f>IF([1]source_data!G125="","",IF([1]source_data!K125="","",[1]source_data!K125))</f>
        <v>Food Vouchers</v>
      </c>
      <c r="AF123" s="11" t="str">
        <f>IF([1]source_data!G125="","",IF([1]source_data!L125="","",[1]tailored_settings!$B$13))</f>
        <v>Grant purpose</v>
      </c>
      <c r="AG123" s="11" t="str">
        <f>IF([1]source_data!G125="","",IF([1]source_data!L125="","",[1]source_data!L125))</f>
        <v>Utility Vouchers</v>
      </c>
      <c r="AH123" s="11" t="str">
        <f>IF([1]source_data!G125="","",IF([1]source_data!M125="","",[1]tailored_settings!$B$14))</f>
        <v/>
      </c>
      <c r="AI123" s="11" t="str">
        <f>IF([1]source_data!G125="","",IF([1]source_data!M125="","",[1]source_data!M125))</f>
        <v/>
      </c>
    </row>
    <row r="124" spans="1:35" x14ac:dyDescent="0.2">
      <c r="A124" s="6" t="str">
        <f>IF([1]source_data!G126="","",IF(AND([1]source_data!C126&lt;&gt;"",[1]tailored_settings!$B$15="Publish"),CONCATENATE([1]tailored_settings!$B$2&amp;[1]source_data!C126),IF(AND([1]source_data!C126&lt;&gt;"",[1]tailored_settings!$B$15="Do not publish"),CONCATENATE([1]tailored_settings!$B$2&amp;TEXT(ROW(A124)-1,"0000")&amp;"_"&amp;TEXT(F124,"yyyy-mm")),CONCATENATE([1]tailored_settings!$B$2&amp;TEXT(ROW(A124)-1,"0000")&amp;"_"&amp;TEXT(F124,"yyyy-mm")))))</f>
        <v>360G-Longleigh-E23-00140W</v>
      </c>
      <c r="B124" s="6" t="str">
        <f>IF([1]source_data!G126="","",IF([1]source_data!E126&lt;&gt;"",[1]source_data!E126,CONCATENATE("Grant to "&amp;G124)))</f>
        <v>Grant to Individual Recipient</v>
      </c>
      <c r="C124" s="6" t="str">
        <f>IF([1]source_data!G126="","",IF([1]source_data!F126="","",[1]source_data!F126))</f>
        <v>Helping to alleviate financial hardship</v>
      </c>
      <c r="D124" s="7">
        <f>IF([1]source_data!G126="","",IF([1]source_data!G126="","",[1]source_data!G126))</f>
        <v>998</v>
      </c>
      <c r="E124" s="6" t="str">
        <f>IF([1]source_data!G126="","",[1]tailored_settings!$B$3)</f>
        <v>GBP</v>
      </c>
      <c r="F124" s="8">
        <f>IF([1]source_data!G126="","",IF([1]source_data!H126="","",[1]source_data!H126))</f>
        <v>45190</v>
      </c>
      <c r="G124" s="6" t="str">
        <f>IF([1]source_data!G126="","",[1]tailored_settings!$B$5)</f>
        <v>Individual Recipient</v>
      </c>
      <c r="H124" s="6" t="str">
        <f>IF([1]source_data!G126="","",IF(AND([1]source_data!A126&lt;&gt;"",[1]tailored_settings!$B$16="Publish"),CONCATENATE([1]tailored_settings!$B$2&amp;[1]source_data!A126),IF(AND([1]source_data!A126&lt;&gt;"",[1]tailored_settings!$B$16="Do not publish"),CONCATENATE([1]tailored_settings!$B$4&amp;TEXT(ROW(A124)-1,"0000")&amp;"_"&amp;TEXT(F124,"yyyy-mm")),CONCATENATE([1]tailored_settings!$B$4&amp;TEXT(ROW(A124)-1,"0000")&amp;"_"&amp;TEXT(F124,"yyyy-mm")))))</f>
        <v>360G-Longleigh-IND-0123_2023-09</v>
      </c>
      <c r="I124" s="6" t="str">
        <f>IF([1]source_data!G126="","",[1]tailored_settings!$B$7)</f>
        <v>Longleigh Foundation</v>
      </c>
      <c r="J124" s="6" t="str">
        <f>IF([1]source_data!G126="","",[1]tailored_settings!$B$6)</f>
        <v>GB-CHC-1169016</v>
      </c>
      <c r="K124" s="6" t="str">
        <f>IF([1]source_data!G126="","",IF([1]source_data!I126="","",VLOOKUP([1]source_data!I126,[1]codelist_mapping!A:C,3,FALSE)))</f>
        <v>GTIR040</v>
      </c>
      <c r="L124" s="6" t="str">
        <f>IF([1]source_data!G126="","",IF([1]source_data!J126="","",VLOOKUP([1]source_data!J126,[1]codelist_mapping!A:C,3,FALSE)))</f>
        <v/>
      </c>
      <c r="M124" s="6" t="str">
        <f>IF([1]source_data!G126="","",IF([1]source_data!K126="","",IF([1]source_data!M126&lt;&gt;"",CONCATENATE(VLOOKUP([1]source_data!K126,[1]codelist_mapping!F:H,3,FALSE)&amp;";"&amp;VLOOKUP([1]source_data!L126,[1]codelist_mapping!F:H,3,FALSE)&amp;";"&amp;VLOOKUP([1]source_data!M126,[1]codelist_mapping!F:H,3,FALSE)),IF([1]source_data!L126&lt;&gt;"",CONCATENATE(VLOOKUP([1]source_data!K126,[1]codelist_mapping!F:H,3,FALSE)&amp;";"&amp;VLOOKUP([1]source_data!L126,[1]codelist_mapping!F:H,3,FALSE)),IF([1]source_data!K126&lt;&gt;"",CONCATENATE(VLOOKUP([1]source_data!K126,[1]codelist_mapping!F:H,3,FALSE)))))))</f>
        <v>GTIP020;GTIP080</v>
      </c>
      <c r="N124" s="9" t="str">
        <f>IF([1]source_data!G126="","",IF([1]source_data!D126="","",VLOOKUP([1]source_data!D126,[1]geo_data!A:I,9,FALSE)))</f>
        <v>Woolston</v>
      </c>
      <c r="O124" s="9" t="str">
        <f>IF([1]source_data!G126="","",IF([1]source_data!D126="","",VLOOKUP([1]source_data!D126,[1]geo_data!A:I,8,FALSE)))</f>
        <v>E05015506</v>
      </c>
      <c r="P124" s="9" t="str">
        <f>IF([1]source_data!G126="","",IF(LEFT(O124,3)="E05","WD",IF(LEFT(O124,3)="S13","WD",IF(LEFT(O124,3)="W05","WD",IF(LEFT(O124,3)="W06","UA",IF(LEFT(O124,3)="S12","CA",IF(LEFT(O124,3)="E06","UA",IF(LEFT(O124,3)="E07","NMD",IF(LEFT(O124,3)="E08","MD",IF(LEFT(O124,3)="E09","LONB"))))))))))</f>
        <v>WD</v>
      </c>
      <c r="Q124" s="9" t="str">
        <f>IF([1]source_data!G126="","",IF([1]source_data!D126="","",VLOOKUP([1]source_data!D126,[1]geo_data!A:I,7,FALSE)))</f>
        <v>Southampton</v>
      </c>
      <c r="R124" s="9" t="str">
        <f>IF([1]source_data!G126="","",IF([1]source_data!D126="","",VLOOKUP([1]source_data!D126,[1]geo_data!A:I,6,FALSE)))</f>
        <v>E06000045</v>
      </c>
      <c r="S124" s="9" t="str">
        <f>IF([1]source_data!G126="","",IF(LEFT(R124,3)="E05","WD",IF(LEFT(R124,3)="S13","WD",IF(LEFT(R124,3)="W05","WD",IF(LEFT(R124,3)="W06","UA",IF(LEFT(R124,3)="S12","CA",IF(LEFT(R124,3)="E06","UA",IF(LEFT(R124,3)="E07","NMD",IF(LEFT(R124,3)="E08","MD",IF(LEFT(R124,3)="E09","LONB"))))))))))</f>
        <v>UA</v>
      </c>
      <c r="T124" s="6" t="str">
        <f>IF([1]source_data!G126="","",IF([1]source_data!N126="","",[1]source_data!N126))</f>
        <v>Hardship Grant</v>
      </c>
      <c r="U124" s="10">
        <f>IF([1]source_data!G126="","",[1]tailored_settings!$B$8)</f>
        <v>45622</v>
      </c>
      <c r="V124" s="6" t="str">
        <f>IF([1]source_data!G126="","",[1]tailored_settings!$B$9)</f>
        <v>http://www.longleigh.org/</v>
      </c>
      <c r="W124" s="8">
        <f>IF([1]source_data!G126="","",IF([1]source_data!O126="","",[1]source_data!O126))</f>
        <v>45190</v>
      </c>
      <c r="X124" s="8">
        <f>IF([1]source_data!G126="","",IF([1]source_data!P126="","",[1]source_data!P126))</f>
        <v>45269</v>
      </c>
      <c r="Y124" s="6" t="str">
        <f>IF([1]source_data!G126="","",IF([1]source_data!Q126="","",[1]source_data!Q126))</f>
        <v/>
      </c>
      <c r="Z124" s="11" t="str">
        <f>IF([1]source_data!G126="","",IF([1]source_data!I126="","",[1]tailored_settings!$B$10))</f>
        <v>Primary grant reason</v>
      </c>
      <c r="AA124" s="11" t="str">
        <f>IF([1]source_data!G126="","",IF([1]source_data!I126="","",[1]source_data!I126))</f>
        <v>2. Customer receiving medication and/or therapy for a mental health condition or substance addiction</v>
      </c>
      <c r="AB124" s="11" t="str">
        <f>IF([1]source_data!G126="","",IF([1]source_data!J126="","",[1]tailored_settings!$B$11))</f>
        <v/>
      </c>
      <c r="AC124" s="11" t="str">
        <f>IF([1]source_data!G126="","",IF([1]source_data!J126="","",[1]source_data!J126))</f>
        <v/>
      </c>
      <c r="AD124" s="11" t="str">
        <f>IF([1]source_data!G126="","",IF([1]source_data!K126="","",[1]tailored_settings!$B$12))</f>
        <v>Grant purpose</v>
      </c>
      <c r="AE124" s="11" t="str">
        <f>IF([1]source_data!G126="","",IF([1]source_data!K126="","",[1]source_data!K126))</f>
        <v>Appliances</v>
      </c>
      <c r="AF124" s="11" t="str">
        <f>IF([1]source_data!G126="","",IF([1]source_data!L126="","",[1]tailored_settings!$B$13))</f>
        <v>Grant purpose</v>
      </c>
      <c r="AG124" s="11" t="str">
        <f>IF([1]source_data!G126="","",IF([1]source_data!L126="","",[1]source_data!L126))</f>
        <v>Clothing</v>
      </c>
      <c r="AH124" s="11" t="str">
        <f>IF([1]source_data!G126="","",IF([1]source_data!M126="","",[1]tailored_settings!$B$14))</f>
        <v/>
      </c>
      <c r="AI124" s="11" t="str">
        <f>IF([1]source_data!G126="","",IF([1]source_data!M126="","",[1]source_data!M126))</f>
        <v/>
      </c>
    </row>
    <row r="125" spans="1:35" x14ac:dyDescent="0.2">
      <c r="A125" s="6" t="str">
        <f>IF([1]source_data!G127="","",IF(AND([1]source_data!C127&lt;&gt;"",[1]tailored_settings!$B$15="Publish"),CONCATENATE([1]tailored_settings!$B$2&amp;[1]source_data!C127),IF(AND([1]source_data!C127&lt;&gt;"",[1]tailored_settings!$B$15="Do not publish"),CONCATENATE([1]tailored_settings!$B$2&amp;TEXT(ROW(A125)-1,"0000")&amp;"_"&amp;TEXT(F125,"yyyy-mm")),CONCATENATE([1]tailored_settings!$B$2&amp;TEXT(ROW(A125)-1,"0000")&amp;"_"&amp;TEXT(F125,"yyyy-mm")))))</f>
        <v>360G-Longleigh-E23-00141W</v>
      </c>
      <c r="B125" s="6" t="str">
        <f>IF([1]source_data!G127="","",IF([1]source_data!E127&lt;&gt;"",[1]source_data!E127,CONCATENATE("Grant to "&amp;G125)))</f>
        <v>Grant to Individual Recipient</v>
      </c>
      <c r="C125" s="6" t="str">
        <f>IF([1]source_data!G127="","",IF([1]source_data!F127="","",[1]source_data!F127))</f>
        <v>Helping to alleviate financial hardship</v>
      </c>
      <c r="D125" s="7">
        <f>IF([1]source_data!G127="","",IF([1]source_data!G127="","",[1]source_data!G127))</f>
        <v>954.7</v>
      </c>
      <c r="E125" s="6" t="str">
        <f>IF([1]source_data!G127="","",[1]tailored_settings!$B$3)</f>
        <v>GBP</v>
      </c>
      <c r="F125" s="8">
        <f>IF([1]source_data!G127="","",IF([1]source_data!H127="","",[1]source_data!H127))</f>
        <v>45190</v>
      </c>
      <c r="G125" s="6" t="str">
        <f>IF([1]source_data!G127="","",[1]tailored_settings!$B$5)</f>
        <v>Individual Recipient</v>
      </c>
      <c r="H125" s="6" t="str">
        <f>IF([1]source_data!G127="","",IF(AND([1]source_data!A127&lt;&gt;"",[1]tailored_settings!$B$16="Publish"),CONCATENATE([1]tailored_settings!$B$2&amp;[1]source_data!A127),IF(AND([1]source_data!A127&lt;&gt;"",[1]tailored_settings!$B$16="Do not publish"),CONCATENATE([1]tailored_settings!$B$4&amp;TEXT(ROW(A125)-1,"0000")&amp;"_"&amp;TEXT(F125,"yyyy-mm")),CONCATENATE([1]tailored_settings!$B$4&amp;TEXT(ROW(A125)-1,"0000")&amp;"_"&amp;TEXT(F125,"yyyy-mm")))))</f>
        <v>360G-Longleigh-IND-0124_2023-09</v>
      </c>
      <c r="I125" s="6" t="str">
        <f>IF([1]source_data!G127="","",[1]tailored_settings!$B$7)</f>
        <v>Longleigh Foundation</v>
      </c>
      <c r="J125" s="6" t="str">
        <f>IF([1]source_data!G127="","",[1]tailored_settings!$B$6)</f>
        <v>GB-CHC-1169016</v>
      </c>
      <c r="K125" s="6" t="str">
        <f>IF([1]source_data!G127="","",IF([1]source_data!I127="","",VLOOKUP([1]source_data!I127,[1]codelist_mapping!A:C,3,FALSE)))</f>
        <v>GTIR080</v>
      </c>
      <c r="L125" s="6" t="str">
        <f>IF([1]source_data!G127="","",IF([1]source_data!J127="","",VLOOKUP([1]source_data!J127,[1]codelist_mapping!A:C,3,FALSE)))</f>
        <v/>
      </c>
      <c r="M125" s="6" t="str">
        <f>IF([1]source_data!G127="","",IF([1]source_data!K127="","",IF([1]source_data!M127&lt;&gt;"",CONCATENATE(VLOOKUP([1]source_data!K127,[1]codelist_mapping!F:H,3,FALSE)&amp;";"&amp;VLOOKUP([1]source_data!L127,[1]codelist_mapping!F:H,3,FALSE)&amp;";"&amp;VLOOKUP([1]source_data!M127,[1]codelist_mapping!F:H,3,FALSE)),IF([1]source_data!L127&lt;&gt;"",CONCATENATE(VLOOKUP([1]source_data!K127,[1]codelist_mapping!F:H,3,FALSE)&amp;";"&amp;VLOOKUP([1]source_data!L127,[1]codelist_mapping!F:H,3,FALSE)),IF([1]source_data!K127&lt;&gt;"",CONCATENATE(VLOOKUP([1]source_data!K127,[1]codelist_mapping!F:H,3,FALSE)))))))</f>
        <v>GTIP020</v>
      </c>
      <c r="N125" s="9" t="str">
        <f>IF([1]source_data!G127="","",IF([1]source_data!D127="","",VLOOKUP([1]source_data!D127,[1]geo_data!A:I,9,FALSE)))</f>
        <v>Mendip Hills</v>
      </c>
      <c r="O125" s="9" t="str">
        <f>IF([1]source_data!G127="","",IF([1]source_data!D127="","",VLOOKUP([1]source_data!D127,[1]geo_data!A:I,8,FALSE)))</f>
        <v>E05014371</v>
      </c>
      <c r="P125" s="9" t="str">
        <f>IF([1]source_data!G127="","",IF(LEFT(O125,3)="E05","WD",IF(LEFT(O125,3)="S13","WD",IF(LEFT(O125,3)="W05","WD",IF(LEFT(O125,3)="W06","UA",IF(LEFT(O125,3)="S12","CA",IF(LEFT(O125,3)="E06","UA",IF(LEFT(O125,3)="E07","NMD",IF(LEFT(O125,3)="E08","MD",IF(LEFT(O125,3)="E09","LONB"))))))))))</f>
        <v>WD</v>
      </c>
      <c r="Q125" s="9" t="str">
        <f>IF([1]source_data!G127="","",IF([1]source_data!D127="","",VLOOKUP([1]source_data!D127,[1]geo_data!A:I,7,FALSE)))</f>
        <v>Somerset</v>
      </c>
      <c r="R125" s="9" t="str">
        <f>IF([1]source_data!G127="","",IF([1]source_data!D127="","",VLOOKUP([1]source_data!D127,[1]geo_data!A:I,6,FALSE)))</f>
        <v>E06000066</v>
      </c>
      <c r="S125" s="9" t="str">
        <f>IF([1]source_data!G127="","",IF(LEFT(R125,3)="E05","WD",IF(LEFT(R125,3)="S13","WD",IF(LEFT(R125,3)="W05","WD",IF(LEFT(R125,3)="W06","UA",IF(LEFT(R125,3)="S12","CA",IF(LEFT(R125,3)="E06","UA",IF(LEFT(R125,3)="E07","NMD",IF(LEFT(R125,3)="E08","MD",IF(LEFT(R125,3)="E09","LONB"))))))))))</f>
        <v>UA</v>
      </c>
      <c r="T125" s="6" t="str">
        <f>IF([1]source_data!G127="","",IF([1]source_data!N127="","",[1]source_data!N127))</f>
        <v>Hardship Grant</v>
      </c>
      <c r="U125" s="10">
        <f>IF([1]source_data!G127="","",[1]tailored_settings!$B$8)</f>
        <v>45622</v>
      </c>
      <c r="V125" s="6" t="str">
        <f>IF([1]source_data!G127="","",[1]tailored_settings!$B$9)</f>
        <v>http://www.longleigh.org/</v>
      </c>
      <c r="W125" s="8">
        <f>IF([1]source_data!G127="","",IF([1]source_data!O127="","",[1]source_data!O127))</f>
        <v>45190</v>
      </c>
      <c r="X125" s="8">
        <f>IF([1]source_data!G127="","",IF([1]source_data!P127="","",[1]source_data!P127))</f>
        <v>45272</v>
      </c>
      <c r="Y125" s="6" t="str">
        <f>IF([1]source_data!G127="","",IF([1]source_data!Q127="","",[1]source_data!Q127))</f>
        <v/>
      </c>
      <c r="Z125" s="11" t="str">
        <f>IF([1]source_data!G127="","",IF([1]source_data!I127="","",[1]tailored_settings!$B$10))</f>
        <v>Primary grant reason</v>
      </c>
      <c r="AA125" s="11" t="str">
        <f>IF([1]source_data!G127="","",IF([1]source_data!I127="","",[1]source_data!I127))</f>
        <v>3  Customer/family moving from homelessness/supported living into independent living</v>
      </c>
      <c r="AB125" s="11" t="str">
        <f>IF([1]source_data!G127="","",IF([1]source_data!J127="","",[1]tailored_settings!$B$11))</f>
        <v/>
      </c>
      <c r="AC125" s="11" t="str">
        <f>IF([1]source_data!G127="","",IF([1]source_data!J127="","",[1]source_data!J127))</f>
        <v/>
      </c>
      <c r="AD125" s="11" t="str">
        <f>IF([1]source_data!G127="","",IF([1]source_data!K127="","",[1]tailored_settings!$B$12))</f>
        <v>Grant purpose</v>
      </c>
      <c r="AE125" s="11" t="str">
        <f>IF([1]source_data!G127="","",IF([1]source_data!K127="","",[1]source_data!K127))</f>
        <v>Appliances</v>
      </c>
      <c r="AF125" s="11" t="str">
        <f>IF([1]source_data!G127="","",IF([1]source_data!L127="","",[1]tailored_settings!$B$13))</f>
        <v/>
      </c>
      <c r="AG125" s="11" t="str">
        <f>IF([1]source_data!G127="","",IF([1]source_data!L127="","",[1]source_data!L127))</f>
        <v/>
      </c>
      <c r="AH125" s="11" t="str">
        <f>IF([1]source_data!G127="","",IF([1]source_data!M127="","",[1]tailored_settings!$B$14))</f>
        <v/>
      </c>
      <c r="AI125" s="11" t="str">
        <f>IF([1]source_data!G127="","",IF([1]source_data!M127="","",[1]source_data!M127))</f>
        <v/>
      </c>
    </row>
    <row r="126" spans="1:35" x14ac:dyDescent="0.2">
      <c r="A126" s="6" t="str">
        <f>IF([1]source_data!G128="","",IF(AND([1]source_data!C128&lt;&gt;"",[1]tailored_settings!$B$15="Publish"),CONCATENATE([1]tailored_settings!$B$2&amp;[1]source_data!C128),IF(AND([1]source_data!C128&lt;&gt;"",[1]tailored_settings!$B$15="Do not publish"),CONCATENATE([1]tailored_settings!$B$2&amp;TEXT(ROW(A126)-1,"0000")&amp;"_"&amp;TEXT(F126,"yyyy-mm")),CONCATENATE([1]tailored_settings!$B$2&amp;TEXT(ROW(A126)-1,"0000")&amp;"_"&amp;TEXT(F126,"yyyy-mm")))))</f>
        <v>360G-Longleigh-E23-00142W</v>
      </c>
      <c r="B126" s="6" t="str">
        <f>IF([1]source_data!G128="","",IF([1]source_data!E128&lt;&gt;"",[1]source_data!E128,CONCATENATE("Grant to "&amp;G126)))</f>
        <v>Grant to Individual Recipient</v>
      </c>
      <c r="C126" s="6" t="str">
        <f>IF([1]source_data!G128="","",IF([1]source_data!F128="","",[1]source_data!F128))</f>
        <v>Helping to alleviate financial hardship</v>
      </c>
      <c r="D126" s="7">
        <f>IF([1]source_data!G128="","",IF([1]source_data!G128="","",[1]source_data!G128))</f>
        <v>942</v>
      </c>
      <c r="E126" s="6" t="str">
        <f>IF([1]source_data!G128="","",[1]tailored_settings!$B$3)</f>
        <v>GBP</v>
      </c>
      <c r="F126" s="8">
        <f>IF([1]source_data!G128="","",IF([1]source_data!H128="","",[1]source_data!H128))</f>
        <v>45190</v>
      </c>
      <c r="G126" s="6" t="str">
        <f>IF([1]source_data!G128="","",[1]tailored_settings!$B$5)</f>
        <v>Individual Recipient</v>
      </c>
      <c r="H126" s="6" t="str">
        <f>IF([1]source_data!G128="","",IF(AND([1]source_data!A128&lt;&gt;"",[1]tailored_settings!$B$16="Publish"),CONCATENATE([1]tailored_settings!$B$2&amp;[1]source_data!A128),IF(AND([1]source_data!A128&lt;&gt;"",[1]tailored_settings!$B$16="Do not publish"),CONCATENATE([1]tailored_settings!$B$4&amp;TEXT(ROW(A126)-1,"0000")&amp;"_"&amp;TEXT(F126,"yyyy-mm")),CONCATENATE([1]tailored_settings!$B$4&amp;TEXT(ROW(A126)-1,"0000")&amp;"_"&amp;TEXT(F126,"yyyy-mm")))))</f>
        <v>360G-Longleigh-IND-0125_2023-09</v>
      </c>
      <c r="I126" s="6" t="str">
        <f>IF([1]source_data!G128="","",[1]tailored_settings!$B$7)</f>
        <v>Longleigh Foundation</v>
      </c>
      <c r="J126" s="6" t="str">
        <f>IF([1]source_data!G128="","",[1]tailored_settings!$B$6)</f>
        <v>GB-CHC-1169016</v>
      </c>
      <c r="K126" s="6" t="str">
        <f>IF([1]source_data!G128="","",IF([1]source_data!I128="","",VLOOKUP([1]source_data!I128,[1]codelist_mapping!A:C,3,FALSE)))</f>
        <v>GTIR080</v>
      </c>
      <c r="L126" s="6" t="str">
        <f>IF([1]source_data!G128="","",IF([1]source_data!J128="","",VLOOKUP([1]source_data!J128,[1]codelist_mapping!A:C,3,FALSE)))</f>
        <v/>
      </c>
      <c r="M126" s="6" t="str">
        <f>IF([1]source_data!G128="","",IF([1]source_data!K128="","",IF([1]source_data!M128&lt;&gt;"",CONCATENATE(VLOOKUP([1]source_data!K128,[1]codelist_mapping!F:H,3,FALSE)&amp;";"&amp;VLOOKUP([1]source_data!L128,[1]codelist_mapping!F:H,3,FALSE)&amp;";"&amp;VLOOKUP([1]source_data!M128,[1]codelist_mapping!F:H,3,FALSE)),IF([1]source_data!L128&lt;&gt;"",CONCATENATE(VLOOKUP([1]source_data!K128,[1]codelist_mapping!F:H,3,FALSE)&amp;";"&amp;VLOOKUP([1]source_data!L128,[1]codelist_mapping!F:H,3,FALSE)),IF([1]source_data!K128&lt;&gt;"",CONCATENATE(VLOOKUP([1]source_data!K128,[1]codelist_mapping!F:H,3,FALSE)))))))</f>
        <v>GTIP020</v>
      </c>
      <c r="N126" s="9" t="str">
        <f>IF([1]source_data!G128="","",IF([1]source_data!D128="","",VLOOKUP([1]source_data!D128,[1]geo_data!A:I,9,FALSE)))</f>
        <v>Weston-super-Mare Milton</v>
      </c>
      <c r="O126" s="9" t="str">
        <f>IF([1]source_data!G128="","",IF([1]source_data!D128="","",VLOOKUP([1]source_data!D128,[1]geo_data!A:I,8,FALSE)))</f>
        <v>E05010302</v>
      </c>
      <c r="P126" s="9" t="str">
        <f>IF([1]source_data!G128="","",IF(LEFT(O126,3)="E05","WD",IF(LEFT(O126,3)="S13","WD",IF(LEFT(O126,3)="W05","WD",IF(LEFT(O126,3)="W06","UA",IF(LEFT(O126,3)="S12","CA",IF(LEFT(O126,3)="E06","UA",IF(LEFT(O126,3)="E07","NMD",IF(LEFT(O126,3)="E08","MD",IF(LEFT(O126,3)="E09","LONB"))))))))))</f>
        <v>WD</v>
      </c>
      <c r="Q126" s="9" t="str">
        <f>IF([1]source_data!G128="","",IF([1]source_data!D128="","",VLOOKUP([1]source_data!D128,[1]geo_data!A:I,7,FALSE)))</f>
        <v>North Somerset</v>
      </c>
      <c r="R126" s="9" t="str">
        <f>IF([1]source_data!G128="","",IF([1]source_data!D128="","",VLOOKUP([1]source_data!D128,[1]geo_data!A:I,6,FALSE)))</f>
        <v>E06000024</v>
      </c>
      <c r="S126" s="9" t="str">
        <f>IF([1]source_data!G128="","",IF(LEFT(R126,3)="E05","WD",IF(LEFT(R126,3)="S13","WD",IF(LEFT(R126,3)="W05","WD",IF(LEFT(R126,3)="W06","UA",IF(LEFT(R126,3)="S12","CA",IF(LEFT(R126,3)="E06","UA",IF(LEFT(R126,3)="E07","NMD",IF(LEFT(R126,3)="E08","MD",IF(LEFT(R126,3)="E09","LONB"))))))))))</f>
        <v>UA</v>
      </c>
      <c r="T126" s="6" t="str">
        <f>IF([1]source_data!G128="","",IF([1]source_data!N128="","",[1]source_data!N128))</f>
        <v>Hardship Grant</v>
      </c>
      <c r="U126" s="10">
        <f>IF([1]source_data!G128="","",[1]tailored_settings!$B$8)</f>
        <v>45622</v>
      </c>
      <c r="V126" s="6" t="str">
        <f>IF([1]source_data!G128="","",[1]tailored_settings!$B$9)</f>
        <v>http://www.longleigh.org/</v>
      </c>
      <c r="W126" s="8">
        <f>IF([1]source_data!G128="","",IF([1]source_data!O128="","",[1]source_data!O128))</f>
        <v>45190</v>
      </c>
      <c r="X126" s="8">
        <f>IF([1]source_data!G128="","",IF([1]source_data!P128="","",[1]source_data!P128))</f>
        <v>45269</v>
      </c>
      <c r="Y126" s="6" t="str">
        <f>IF([1]source_data!G128="","",IF([1]source_data!Q128="","",[1]source_data!Q128))</f>
        <v/>
      </c>
      <c r="Z126" s="11" t="str">
        <f>IF([1]source_data!G128="","",IF([1]source_data!I128="","",[1]tailored_settings!$B$10))</f>
        <v>Primary grant reason</v>
      </c>
      <c r="AA126" s="11" t="str">
        <f>IF([1]source_data!G128="","",IF([1]source_data!I128="","",[1]source_data!I128))</f>
        <v>3  Customer/family moving from homelessness/supported living into independent living</v>
      </c>
      <c r="AB126" s="11" t="str">
        <f>IF([1]source_data!G128="","",IF([1]source_data!J128="","",[1]tailored_settings!$B$11))</f>
        <v/>
      </c>
      <c r="AC126" s="11" t="str">
        <f>IF([1]source_data!G128="","",IF([1]source_data!J128="","",[1]source_data!J128))</f>
        <v/>
      </c>
      <c r="AD126" s="11" t="str">
        <f>IF([1]source_data!G128="","",IF([1]source_data!K128="","",[1]tailored_settings!$B$12))</f>
        <v>Grant purpose</v>
      </c>
      <c r="AE126" s="11" t="str">
        <f>IF([1]source_data!G128="","",IF([1]source_data!K128="","",[1]source_data!K128))</f>
        <v>Appliances</v>
      </c>
      <c r="AF126" s="11" t="str">
        <f>IF([1]source_data!G128="","",IF([1]source_data!L128="","",[1]tailored_settings!$B$13))</f>
        <v/>
      </c>
      <c r="AG126" s="11" t="str">
        <f>IF([1]source_data!G128="","",IF([1]source_data!L128="","",[1]source_data!L128))</f>
        <v/>
      </c>
      <c r="AH126" s="11" t="str">
        <f>IF([1]source_data!G128="","",IF([1]source_data!M128="","",[1]tailored_settings!$B$14))</f>
        <v/>
      </c>
      <c r="AI126" s="11" t="str">
        <f>IF([1]source_data!G128="","",IF([1]source_data!M128="","",[1]source_data!M128))</f>
        <v/>
      </c>
    </row>
    <row r="127" spans="1:35" x14ac:dyDescent="0.2">
      <c r="A127" s="6" t="str">
        <f>IF([1]source_data!G129="","",IF(AND([1]source_data!C129&lt;&gt;"",[1]tailored_settings!$B$15="Publish"),CONCATENATE([1]tailored_settings!$B$2&amp;[1]source_data!C129),IF(AND([1]source_data!C129&lt;&gt;"",[1]tailored_settings!$B$15="Do not publish"),CONCATENATE([1]tailored_settings!$B$2&amp;TEXT(ROW(A127)-1,"0000")&amp;"_"&amp;TEXT(F127,"yyyy-mm")),CONCATENATE([1]tailored_settings!$B$2&amp;TEXT(ROW(A127)-1,"0000")&amp;"_"&amp;TEXT(F127,"yyyy-mm")))))</f>
        <v>360G-Longleigh-E23-00143W</v>
      </c>
      <c r="B127" s="6" t="str">
        <f>IF([1]source_data!G129="","",IF([1]source_data!E129&lt;&gt;"",[1]source_data!E129,CONCATENATE("Grant to "&amp;G127)))</f>
        <v>Grant to Individual Recipient</v>
      </c>
      <c r="C127" s="6" t="str">
        <f>IF([1]source_data!G129="","",IF([1]source_data!F129="","",[1]source_data!F129))</f>
        <v>Helping to alleviate financial hardship</v>
      </c>
      <c r="D127" s="7">
        <f>IF([1]source_data!G129="","",IF([1]source_data!G129="","",[1]source_data!G129))</f>
        <v>1007</v>
      </c>
      <c r="E127" s="6" t="str">
        <f>IF([1]source_data!G129="","",[1]tailored_settings!$B$3)</f>
        <v>GBP</v>
      </c>
      <c r="F127" s="8">
        <f>IF([1]source_data!G129="","",IF([1]source_data!H129="","",[1]source_data!H129))</f>
        <v>45189</v>
      </c>
      <c r="G127" s="6" t="str">
        <f>IF([1]source_data!G129="","",[1]tailored_settings!$B$5)</f>
        <v>Individual Recipient</v>
      </c>
      <c r="H127" s="6" t="str">
        <f>IF([1]source_data!G129="","",IF(AND([1]source_data!A129&lt;&gt;"",[1]tailored_settings!$B$16="Publish"),CONCATENATE([1]tailored_settings!$B$2&amp;[1]source_data!A129),IF(AND([1]source_data!A129&lt;&gt;"",[1]tailored_settings!$B$16="Do not publish"),CONCATENATE([1]tailored_settings!$B$4&amp;TEXT(ROW(A127)-1,"0000")&amp;"_"&amp;TEXT(F127,"yyyy-mm")),CONCATENATE([1]tailored_settings!$B$4&amp;TEXT(ROW(A127)-1,"0000")&amp;"_"&amp;TEXT(F127,"yyyy-mm")))))</f>
        <v>360G-Longleigh-IND-0126_2023-09</v>
      </c>
      <c r="I127" s="6" t="str">
        <f>IF([1]source_data!G129="","",[1]tailored_settings!$B$7)</f>
        <v>Longleigh Foundation</v>
      </c>
      <c r="J127" s="6" t="str">
        <f>IF([1]source_data!G129="","",[1]tailored_settings!$B$6)</f>
        <v>GB-CHC-1169016</v>
      </c>
      <c r="K127" s="6" t="str">
        <f>IF([1]source_data!G129="","",IF([1]source_data!I129="","",VLOOKUP([1]source_data!I129,[1]codelist_mapping!A:C,3,FALSE)))</f>
        <v>GTIR080</v>
      </c>
      <c r="L127" s="6" t="str">
        <f>IF([1]source_data!G129="","",IF([1]source_data!J129="","",VLOOKUP([1]source_data!J129,[1]codelist_mapping!A:C,3,FALSE)))</f>
        <v/>
      </c>
      <c r="M127" s="6" t="str">
        <f>IF([1]source_data!G129="","",IF([1]source_data!K129="","",IF([1]source_data!M129&lt;&gt;"",CONCATENATE(VLOOKUP([1]source_data!K129,[1]codelist_mapping!F:H,3,FALSE)&amp;";"&amp;VLOOKUP([1]source_data!L129,[1]codelist_mapping!F:H,3,FALSE)&amp;";"&amp;VLOOKUP([1]source_data!M129,[1]codelist_mapping!F:H,3,FALSE)),IF([1]source_data!L129&lt;&gt;"",CONCATENATE(VLOOKUP([1]source_data!K129,[1]codelist_mapping!F:H,3,FALSE)&amp;";"&amp;VLOOKUP([1]source_data!L129,[1]codelist_mapping!F:H,3,FALSE)),IF([1]source_data!K129&lt;&gt;"",CONCATENATE(VLOOKUP([1]source_data!K129,[1]codelist_mapping!F:H,3,FALSE)))))))</f>
        <v>GTIP020</v>
      </c>
      <c r="N127" s="9" t="str">
        <f>IF([1]source_data!G129="","",IF([1]source_data!D129="","",VLOOKUP([1]source_data!D129,[1]geo_data!A:I,9,FALSE)))</f>
        <v>Tenbury</v>
      </c>
      <c r="O127" s="9" t="str">
        <f>IF([1]source_data!G129="","",IF([1]source_data!D129="","",VLOOKUP([1]source_data!D129,[1]geo_data!A:I,8,FALSE)))</f>
        <v>E05015394</v>
      </c>
      <c r="P127" s="9" t="str">
        <f>IF([1]source_data!G129="","",IF(LEFT(O127,3)="E05","WD",IF(LEFT(O127,3)="S13","WD",IF(LEFT(O127,3)="W05","WD",IF(LEFT(O127,3)="W06","UA",IF(LEFT(O127,3)="S12","CA",IF(LEFT(O127,3)="E06","UA",IF(LEFT(O127,3)="E07","NMD",IF(LEFT(O127,3)="E08","MD",IF(LEFT(O127,3)="E09","LONB"))))))))))</f>
        <v>WD</v>
      </c>
      <c r="Q127" s="9" t="str">
        <f>IF([1]source_data!G129="","",IF([1]source_data!D129="","",VLOOKUP([1]source_data!D129,[1]geo_data!A:I,7,FALSE)))</f>
        <v>Malvern Hills</v>
      </c>
      <c r="R127" s="9" t="str">
        <f>IF([1]source_data!G129="","",IF([1]source_data!D129="","",VLOOKUP([1]source_data!D129,[1]geo_data!A:I,6,FALSE)))</f>
        <v>E07000235</v>
      </c>
      <c r="S127" s="9" t="str">
        <f>IF([1]source_data!G129="","",IF(LEFT(R127,3)="E05","WD",IF(LEFT(R127,3)="S13","WD",IF(LEFT(R127,3)="W05","WD",IF(LEFT(R127,3)="W06","UA",IF(LEFT(R127,3)="S12","CA",IF(LEFT(R127,3)="E06","UA",IF(LEFT(R127,3)="E07","NMD",IF(LEFT(R127,3)="E08","MD",IF(LEFT(R127,3)="E09","LONB"))))))))))</f>
        <v>NMD</v>
      </c>
      <c r="T127" s="6" t="str">
        <f>IF([1]source_data!G129="","",IF([1]source_data!N129="","",[1]source_data!N129))</f>
        <v>Hardship Grant</v>
      </c>
      <c r="U127" s="10">
        <f>IF([1]source_data!G129="","",[1]tailored_settings!$B$8)</f>
        <v>45622</v>
      </c>
      <c r="V127" s="6" t="str">
        <f>IF([1]source_data!G129="","",[1]tailored_settings!$B$9)</f>
        <v>http://www.longleigh.org/</v>
      </c>
      <c r="W127" s="8">
        <f>IF([1]source_data!G129="","",IF([1]source_data!O129="","",[1]source_data!O129))</f>
        <v>45189</v>
      </c>
      <c r="X127" s="8">
        <f>IF([1]source_data!G129="","",IF([1]source_data!P129="","",[1]source_data!P129))</f>
        <v>45268</v>
      </c>
      <c r="Y127" s="6" t="str">
        <f>IF([1]source_data!G129="","",IF([1]source_data!Q129="","",[1]source_data!Q129))</f>
        <v/>
      </c>
      <c r="Z127" s="11" t="str">
        <f>IF([1]source_data!G129="","",IF([1]source_data!I129="","",[1]tailored_settings!$B$10))</f>
        <v>Primary grant reason</v>
      </c>
      <c r="AA127" s="11" t="str">
        <f>IF([1]source_data!G129="","",IF([1]source_data!I129="","",[1]source_data!I129))</f>
        <v>3  Customer/family moving from homelessness/supported living into independent living</v>
      </c>
      <c r="AB127" s="11" t="str">
        <f>IF([1]source_data!G129="","",IF([1]source_data!J129="","",[1]tailored_settings!$B$11))</f>
        <v/>
      </c>
      <c r="AC127" s="11" t="str">
        <f>IF([1]source_data!G129="","",IF([1]source_data!J129="","",[1]source_data!J129))</f>
        <v/>
      </c>
      <c r="AD127" s="11" t="str">
        <f>IF([1]source_data!G129="","",IF([1]source_data!K129="","",[1]tailored_settings!$B$12))</f>
        <v>Grant purpose</v>
      </c>
      <c r="AE127" s="11" t="str">
        <f>IF([1]source_data!G129="","",IF([1]source_data!K129="","",[1]source_data!K129))</f>
        <v>Appliances</v>
      </c>
      <c r="AF127" s="11" t="str">
        <f>IF([1]source_data!G129="","",IF([1]source_data!L129="","",[1]tailored_settings!$B$13))</f>
        <v/>
      </c>
      <c r="AG127" s="11" t="str">
        <f>IF([1]source_data!G129="","",IF([1]source_data!L129="","",[1]source_data!L129))</f>
        <v/>
      </c>
      <c r="AH127" s="11" t="str">
        <f>IF([1]source_data!G129="","",IF([1]source_data!M129="","",[1]tailored_settings!$B$14))</f>
        <v/>
      </c>
      <c r="AI127" s="11" t="str">
        <f>IF([1]source_data!G129="","",IF([1]source_data!M129="","",[1]source_data!M129))</f>
        <v/>
      </c>
    </row>
    <row r="128" spans="1:35" x14ac:dyDescent="0.2">
      <c r="A128" s="6" t="str">
        <f>IF([1]source_data!G130="","",IF(AND([1]source_data!C130&lt;&gt;"",[1]tailored_settings!$B$15="Publish"),CONCATENATE([1]tailored_settings!$B$2&amp;[1]source_data!C130),IF(AND([1]source_data!C130&lt;&gt;"",[1]tailored_settings!$B$15="Do not publish"),CONCATENATE([1]tailored_settings!$B$2&amp;TEXT(ROW(A128)-1,"0000")&amp;"_"&amp;TEXT(F128,"yyyy-mm")),CONCATENATE([1]tailored_settings!$B$2&amp;TEXT(ROW(A128)-1,"0000")&amp;"_"&amp;TEXT(F128,"yyyy-mm")))))</f>
        <v>360G-Longleigh-E23-00144W</v>
      </c>
      <c r="B128" s="6" t="str">
        <f>IF([1]source_data!G130="","",IF([1]source_data!E130&lt;&gt;"",[1]source_data!E130,CONCATENATE("Grant to "&amp;G128)))</f>
        <v>Grant to Individual Recipient</v>
      </c>
      <c r="C128" s="6" t="str">
        <f>IF([1]source_data!G130="","",IF([1]source_data!F130="","",[1]source_data!F130))</f>
        <v xml:space="preserve">Providing new flooring </v>
      </c>
      <c r="D128" s="7">
        <f>IF([1]source_data!G130="","",IF([1]source_data!G130="","",[1]source_data!G130))</f>
        <v>1262.4000000000001</v>
      </c>
      <c r="E128" s="6" t="str">
        <f>IF([1]source_data!G130="","",[1]tailored_settings!$B$3)</f>
        <v>GBP</v>
      </c>
      <c r="F128" s="8">
        <f>IF([1]source_data!G130="","",IF([1]source_data!H130="","",[1]source_data!H130))</f>
        <v>45196</v>
      </c>
      <c r="G128" s="6" t="str">
        <f>IF([1]source_data!G130="","",[1]tailored_settings!$B$5)</f>
        <v>Individual Recipient</v>
      </c>
      <c r="H128" s="6" t="str">
        <f>IF([1]source_data!G130="","",IF(AND([1]source_data!A130&lt;&gt;"",[1]tailored_settings!$B$16="Publish"),CONCATENATE([1]tailored_settings!$B$2&amp;[1]source_data!A130),IF(AND([1]source_data!A130&lt;&gt;"",[1]tailored_settings!$B$16="Do not publish"),CONCATENATE([1]tailored_settings!$B$4&amp;TEXT(ROW(A128)-1,"0000")&amp;"_"&amp;TEXT(F128,"yyyy-mm")),CONCATENATE([1]tailored_settings!$B$4&amp;TEXT(ROW(A128)-1,"0000")&amp;"_"&amp;TEXT(F128,"yyyy-mm")))))</f>
        <v>360G-Longleigh-IND-0127_2023-09</v>
      </c>
      <c r="I128" s="6" t="str">
        <f>IF([1]source_data!G130="","",[1]tailored_settings!$B$7)</f>
        <v>Longleigh Foundation</v>
      </c>
      <c r="J128" s="6" t="str">
        <f>IF([1]source_data!G130="","",[1]tailored_settings!$B$6)</f>
        <v>GB-CHC-1169016</v>
      </c>
      <c r="K128" s="6" t="str">
        <f>IF([1]source_data!G130="","",IF([1]source_data!I130="","",VLOOKUP([1]source_data!I130,[1]codelist_mapping!A:C,3,FALSE)))</f>
        <v>GTIR030</v>
      </c>
      <c r="L128" s="6" t="str">
        <f>IF([1]source_data!G130="","",IF([1]source_data!J130="","",VLOOKUP([1]source_data!J130,[1]codelist_mapping!A:C,3,FALSE)))</f>
        <v/>
      </c>
      <c r="M128" s="6" t="str">
        <f>IF([1]source_data!G130="","",IF([1]source_data!K130="","",IF([1]source_data!M130&lt;&gt;"",CONCATENATE(VLOOKUP([1]source_data!K130,[1]codelist_mapping!F:H,3,FALSE)&amp;";"&amp;VLOOKUP([1]source_data!L130,[1]codelist_mapping!F:H,3,FALSE)&amp;";"&amp;VLOOKUP([1]source_data!M130,[1]codelist_mapping!F:H,3,FALSE)),IF([1]source_data!L130&lt;&gt;"",CONCATENATE(VLOOKUP([1]source_data!K130,[1]codelist_mapping!F:H,3,FALSE)&amp;";"&amp;VLOOKUP([1]source_data!L130,[1]codelist_mapping!F:H,3,FALSE)),IF([1]source_data!K130&lt;&gt;"",CONCATENATE(VLOOKUP([1]source_data!K130,[1]codelist_mapping!F:H,3,FALSE)))))))</f>
        <v>GTIP030</v>
      </c>
      <c r="N128" s="9" t="str">
        <f>IF([1]source_data!G130="","",IF([1]source_data!D130="","",VLOOKUP([1]source_data!D130,[1]geo_data!A:I,9,FALSE)))</f>
        <v>Brighton Hill</v>
      </c>
      <c r="O128" s="9" t="str">
        <f>IF([1]source_data!G130="","",IF([1]source_data!D130="","",VLOOKUP([1]source_data!D130,[1]geo_data!A:I,8,FALSE)))</f>
        <v>E05013080</v>
      </c>
      <c r="P128" s="9" t="str">
        <f>IF([1]source_data!G130="","",IF(LEFT(O128,3)="E05","WD",IF(LEFT(O128,3)="S13","WD",IF(LEFT(O128,3)="W05","WD",IF(LEFT(O128,3)="W06","UA",IF(LEFT(O128,3)="S12","CA",IF(LEFT(O128,3)="E06","UA",IF(LEFT(O128,3)="E07","NMD",IF(LEFT(O128,3)="E08","MD",IF(LEFT(O128,3)="E09","LONB"))))))))))</f>
        <v>WD</v>
      </c>
      <c r="Q128" s="9" t="str">
        <f>IF([1]source_data!G130="","",IF([1]source_data!D130="","",VLOOKUP([1]source_data!D130,[1]geo_data!A:I,7,FALSE)))</f>
        <v>Basingstoke and Deane</v>
      </c>
      <c r="R128" s="9" t="str">
        <f>IF([1]source_data!G130="","",IF([1]source_data!D130="","",VLOOKUP([1]source_data!D130,[1]geo_data!A:I,6,FALSE)))</f>
        <v>E07000084</v>
      </c>
      <c r="S128" s="9" t="str">
        <f>IF([1]source_data!G130="","",IF(LEFT(R128,3)="E05","WD",IF(LEFT(R128,3)="S13","WD",IF(LEFT(R128,3)="W05","WD",IF(LEFT(R128,3)="W06","UA",IF(LEFT(R128,3)="S12","CA",IF(LEFT(R128,3)="E06","UA",IF(LEFT(R128,3)="E07","NMD",IF(LEFT(R128,3)="E08","MD",IF(LEFT(R128,3)="E09","LONB"))))))))))</f>
        <v>NMD</v>
      </c>
      <c r="T128" s="6" t="str">
        <f>IF([1]source_data!G130="","",IF([1]source_data!N130="","",[1]source_data!N130))</f>
        <v>Flooring Grant</v>
      </c>
      <c r="U128" s="10">
        <f>IF([1]source_data!G130="","",[1]tailored_settings!$B$8)</f>
        <v>45622</v>
      </c>
      <c r="V128" s="6" t="str">
        <f>IF([1]source_data!G130="","",[1]tailored_settings!$B$9)</f>
        <v>http://www.longleigh.org/</v>
      </c>
      <c r="W128" s="8">
        <f>IF([1]source_data!G130="","",IF([1]source_data!O130="","",[1]source_data!O130))</f>
        <v>45196</v>
      </c>
      <c r="X128" s="8">
        <f>IF([1]source_data!G130="","",IF([1]source_data!P130="","",[1]source_data!P130))</f>
        <v>45268</v>
      </c>
      <c r="Y128" s="6" t="str">
        <f>IF([1]source_data!G130="","",IF([1]source_data!Q130="","",[1]source_data!Q130))</f>
        <v/>
      </c>
      <c r="Z128" s="11" t="str">
        <f>IF([1]source_data!G130="","",IF([1]source_data!I130="","",[1]tailored_settings!$B$10))</f>
        <v>Primary grant reason</v>
      </c>
      <c r="AA128" s="11" t="str">
        <f>IF([1]source_data!G130="","",IF([1]source_data!I130="","",[1]source_data!I130))</f>
        <v>1. Customer (or family member residing with them) with a diagnosed condition or disability (physical and/or sensory and/or behavioural)</v>
      </c>
      <c r="AB128" s="11" t="str">
        <f>IF([1]source_data!G130="","",IF([1]source_data!J130="","",[1]tailored_settings!$B$11))</f>
        <v/>
      </c>
      <c r="AC128" s="11" t="str">
        <f>IF([1]source_data!G130="","",IF([1]source_data!J130="","",[1]source_data!J130))</f>
        <v/>
      </c>
      <c r="AD128" s="11" t="str">
        <f>IF([1]source_data!G130="","",IF([1]source_data!K130="","",[1]tailored_settings!$B$12))</f>
        <v>Grant purpose</v>
      </c>
      <c r="AE128" s="11" t="str">
        <f>IF([1]source_data!G130="","",IF([1]source_data!K130="","",[1]source_data!K130))</f>
        <v>Flooring</v>
      </c>
      <c r="AF128" s="11" t="str">
        <f>IF([1]source_data!G130="","",IF([1]source_data!L130="","",[1]tailored_settings!$B$13))</f>
        <v/>
      </c>
      <c r="AG128" s="11" t="str">
        <f>IF([1]source_data!G130="","",IF([1]source_data!L130="","",[1]source_data!L130))</f>
        <v/>
      </c>
      <c r="AH128" s="11" t="str">
        <f>IF([1]source_data!G130="","",IF([1]source_data!M130="","",[1]tailored_settings!$B$14))</f>
        <v/>
      </c>
      <c r="AI128" s="11" t="str">
        <f>IF([1]source_data!G130="","",IF([1]source_data!M130="","",[1]source_data!M130))</f>
        <v/>
      </c>
    </row>
    <row r="129" spans="1:35" x14ac:dyDescent="0.2">
      <c r="A129" s="6" t="str">
        <f>IF([1]source_data!G131="","",IF(AND([1]source_data!C131&lt;&gt;"",[1]tailored_settings!$B$15="Publish"),CONCATENATE([1]tailored_settings!$B$2&amp;[1]source_data!C131),IF(AND([1]source_data!C131&lt;&gt;"",[1]tailored_settings!$B$15="Do not publish"),CONCATENATE([1]tailored_settings!$B$2&amp;TEXT(ROW(A129)-1,"0000")&amp;"_"&amp;TEXT(F129,"yyyy-mm")),CONCATENATE([1]tailored_settings!$B$2&amp;TEXT(ROW(A129)-1,"0000")&amp;"_"&amp;TEXT(F129,"yyyy-mm")))))</f>
        <v>360G-Longleigh-E23-00145W</v>
      </c>
      <c r="B129" s="6" t="str">
        <f>IF([1]source_data!G131="","",IF([1]source_data!E131&lt;&gt;"",[1]source_data!E131,CONCATENATE("Grant to "&amp;G129)))</f>
        <v>Grant to Individual Recipient</v>
      </c>
      <c r="C129" s="6" t="str">
        <f>IF([1]source_data!G131="","",IF([1]source_data!F131="","",[1]source_data!F131))</f>
        <v>Helping to alleviate financial hardship</v>
      </c>
      <c r="D129" s="7">
        <f>IF([1]source_data!G131="","",IF([1]source_data!G131="","",[1]source_data!G131))</f>
        <v>833.01</v>
      </c>
      <c r="E129" s="6" t="str">
        <f>IF([1]source_data!G131="","",[1]tailored_settings!$B$3)</f>
        <v>GBP</v>
      </c>
      <c r="F129" s="8">
        <f>IF([1]source_data!G131="","",IF([1]source_data!H131="","",[1]source_data!H131))</f>
        <v>45191</v>
      </c>
      <c r="G129" s="6" t="str">
        <f>IF([1]source_data!G131="","",[1]tailored_settings!$B$5)</f>
        <v>Individual Recipient</v>
      </c>
      <c r="H129" s="6" t="str">
        <f>IF([1]source_data!G131="","",IF(AND([1]source_data!A131&lt;&gt;"",[1]tailored_settings!$B$16="Publish"),CONCATENATE([1]tailored_settings!$B$2&amp;[1]source_data!A131),IF(AND([1]source_data!A131&lt;&gt;"",[1]tailored_settings!$B$16="Do not publish"),CONCATENATE([1]tailored_settings!$B$4&amp;TEXT(ROW(A129)-1,"0000")&amp;"_"&amp;TEXT(F129,"yyyy-mm")),CONCATENATE([1]tailored_settings!$B$4&amp;TEXT(ROW(A129)-1,"0000")&amp;"_"&amp;TEXT(F129,"yyyy-mm")))))</f>
        <v>360G-Longleigh-IND-0128_2023-09</v>
      </c>
      <c r="I129" s="6" t="str">
        <f>IF([1]source_data!G131="","",[1]tailored_settings!$B$7)</f>
        <v>Longleigh Foundation</v>
      </c>
      <c r="J129" s="6" t="str">
        <f>IF([1]source_data!G131="","",[1]tailored_settings!$B$6)</f>
        <v>GB-CHC-1169016</v>
      </c>
      <c r="K129" s="6" t="str">
        <f>IF([1]source_data!G131="","",IF([1]source_data!I131="","",VLOOKUP([1]source_data!I131,[1]codelist_mapping!A:C,3,FALSE)))</f>
        <v>GTIR010</v>
      </c>
      <c r="L129" s="6" t="str">
        <f>IF([1]source_data!G131="","",IF([1]source_data!J131="","",VLOOKUP([1]source_data!J131,[1]codelist_mapping!A:C,3,FALSE)))</f>
        <v>GTIR030</v>
      </c>
      <c r="M129" s="6" t="str">
        <f>IF([1]source_data!G131="","",IF([1]source_data!K131="","",IF([1]source_data!M131&lt;&gt;"",CONCATENATE(VLOOKUP([1]source_data!K131,[1]codelist_mapping!F:H,3,FALSE)&amp;";"&amp;VLOOKUP([1]source_data!L131,[1]codelist_mapping!F:H,3,FALSE)&amp;";"&amp;VLOOKUP([1]source_data!M131,[1]codelist_mapping!F:H,3,FALSE)),IF([1]source_data!L131&lt;&gt;"",CONCATENATE(VLOOKUP([1]source_data!K131,[1]codelist_mapping!F:H,3,FALSE)&amp;";"&amp;VLOOKUP([1]source_data!L131,[1]codelist_mapping!F:H,3,FALSE)),IF([1]source_data!K131&lt;&gt;"",CONCATENATE(VLOOKUP([1]source_data!K131,[1]codelist_mapping!F:H,3,FALSE)))))))</f>
        <v>GTIP020;GTIP080</v>
      </c>
      <c r="N129" s="9" t="str">
        <f>IF([1]source_data!G131="","",IF([1]source_data!D131="","",VLOOKUP([1]source_data!D131,[1]geo_data!A:I,9,FALSE)))</f>
        <v>Weddington</v>
      </c>
      <c r="O129" s="9" t="str">
        <f>IF([1]source_data!G131="","",IF([1]source_data!D131="","",VLOOKUP([1]source_data!D131,[1]geo_data!A:I,8,FALSE)))</f>
        <v>E05007488</v>
      </c>
      <c r="P129" s="9" t="str">
        <f>IF([1]source_data!G131="","",IF(LEFT(O129,3)="E05","WD",IF(LEFT(O129,3)="S13","WD",IF(LEFT(O129,3)="W05","WD",IF(LEFT(O129,3)="W06","UA",IF(LEFT(O129,3)="S12","CA",IF(LEFT(O129,3)="E06","UA",IF(LEFT(O129,3)="E07","NMD",IF(LEFT(O129,3)="E08","MD",IF(LEFT(O129,3)="E09","LONB"))))))))))</f>
        <v>WD</v>
      </c>
      <c r="Q129" s="9" t="str">
        <f>IF([1]source_data!G131="","",IF([1]source_data!D131="","",VLOOKUP([1]source_data!D131,[1]geo_data!A:I,7,FALSE)))</f>
        <v>Nuneaton and Bedworth</v>
      </c>
      <c r="R129" s="9" t="str">
        <f>IF([1]source_data!G131="","",IF([1]source_data!D131="","",VLOOKUP([1]source_data!D131,[1]geo_data!A:I,6,FALSE)))</f>
        <v>E07000219</v>
      </c>
      <c r="S129" s="9" t="str">
        <f>IF([1]source_data!G131="","",IF(LEFT(R129,3)="E05","WD",IF(LEFT(R129,3)="S13","WD",IF(LEFT(R129,3)="W05","WD",IF(LEFT(R129,3)="W06","UA",IF(LEFT(R129,3)="S12","CA",IF(LEFT(R129,3)="E06","UA",IF(LEFT(R129,3)="E07","NMD",IF(LEFT(R129,3)="E08","MD",IF(LEFT(R129,3)="E09","LONB"))))))))))</f>
        <v>NMD</v>
      </c>
      <c r="T129" s="6" t="str">
        <f>IF([1]source_data!G131="","",IF([1]source_data!N131="","",[1]source_data!N131))</f>
        <v>Hardship Grant</v>
      </c>
      <c r="U129" s="10">
        <f>IF([1]source_data!G131="","",[1]tailored_settings!$B$8)</f>
        <v>45622</v>
      </c>
      <c r="V129" s="6" t="str">
        <f>IF([1]source_data!G131="","",[1]tailored_settings!$B$9)</f>
        <v>http://www.longleigh.org/</v>
      </c>
      <c r="W129" s="8">
        <f>IF([1]source_data!G131="","",IF([1]source_data!O131="","",[1]source_data!O131))</f>
        <v>45191</v>
      </c>
      <c r="X129" s="8">
        <f>IF([1]source_data!G131="","",IF([1]source_data!P131="","",[1]source_data!P131))</f>
        <v>45297</v>
      </c>
      <c r="Y129" s="6" t="str">
        <f>IF([1]source_data!G131="","",IF([1]source_data!Q131="","",[1]source_data!Q131))</f>
        <v/>
      </c>
      <c r="Z129" s="11" t="str">
        <f>IF([1]source_data!G131="","",IF([1]source_data!I131="","",[1]tailored_settings!$B$10))</f>
        <v>Primary grant reason</v>
      </c>
      <c r="AA129" s="11" t="str">
        <f>IF([1]source_data!G131="","",IF([1]source_data!I131="","",[1]source_data!I131))</f>
        <v>6d. Customer/family under the care of Social Services (Adult or Children’s - FH</v>
      </c>
      <c r="AB129" s="11" t="str">
        <f>IF([1]source_data!G131="","",IF([1]source_data!J131="","",[1]tailored_settings!$B$11))</f>
        <v>Secondary grant reason</v>
      </c>
      <c r="AC129" s="11" t="str">
        <f>IF([1]source_data!G131="","",IF([1]source_data!J131="","",[1]source_data!J131))</f>
        <v>1. Customer (or family member residing with them) with a diagnosed condition or disability (physical and/or sensory and/or behavioural)</v>
      </c>
      <c r="AD129" s="11" t="str">
        <f>IF([1]source_data!G131="","",IF([1]source_data!K131="","",[1]tailored_settings!$B$12))</f>
        <v>Grant purpose</v>
      </c>
      <c r="AE129" s="11" t="str">
        <f>IF([1]source_data!G131="","",IF([1]source_data!K131="","",[1]source_data!K131))</f>
        <v xml:space="preserve">Furniture </v>
      </c>
      <c r="AF129" s="11" t="str">
        <f>IF([1]source_data!G131="","",IF([1]source_data!L131="","",[1]tailored_settings!$B$13))</f>
        <v>Grant purpose</v>
      </c>
      <c r="AG129" s="11" t="str">
        <f>IF([1]source_data!G131="","",IF([1]source_data!L131="","",[1]source_data!L131))</f>
        <v>Clothing</v>
      </c>
      <c r="AH129" s="11" t="str">
        <f>IF([1]source_data!G131="","",IF([1]source_data!M131="","",[1]tailored_settings!$B$14))</f>
        <v/>
      </c>
      <c r="AI129" s="11" t="str">
        <f>IF([1]source_data!G131="","",IF([1]source_data!M131="","",[1]source_data!M131))</f>
        <v/>
      </c>
    </row>
    <row r="130" spans="1:35" x14ac:dyDescent="0.2">
      <c r="A130" s="6" t="str">
        <f>IF([1]source_data!G132="","",IF(AND([1]source_data!C132&lt;&gt;"",[1]tailored_settings!$B$15="Publish"),CONCATENATE([1]tailored_settings!$B$2&amp;[1]source_data!C132),IF(AND([1]source_data!C132&lt;&gt;"",[1]tailored_settings!$B$15="Do not publish"),CONCATENATE([1]tailored_settings!$B$2&amp;TEXT(ROW(A130)-1,"0000")&amp;"_"&amp;TEXT(F130,"yyyy-mm")),CONCATENATE([1]tailored_settings!$B$2&amp;TEXT(ROW(A130)-1,"0000")&amp;"_"&amp;TEXT(F130,"yyyy-mm")))))</f>
        <v>360G-Longleigh-E23-00146W</v>
      </c>
      <c r="B130" s="6" t="str">
        <f>IF([1]source_data!G132="","",IF([1]source_data!E132&lt;&gt;"",[1]source_data!E132,CONCATENATE("Grant to "&amp;G130)))</f>
        <v>Grant to Individual Recipient</v>
      </c>
      <c r="C130" s="6" t="str">
        <f>IF([1]source_data!G132="","",IF([1]source_data!F132="","",[1]source_data!F132))</f>
        <v>Helping to alleviate financial hardship</v>
      </c>
      <c r="D130" s="7">
        <f>IF([1]source_data!G132="","",IF([1]source_data!G132="","",[1]source_data!G132))</f>
        <v>926</v>
      </c>
      <c r="E130" s="6" t="str">
        <f>IF([1]source_data!G132="","",[1]tailored_settings!$B$3)</f>
        <v>GBP</v>
      </c>
      <c r="F130" s="8">
        <f>IF([1]source_data!G132="","",IF([1]source_data!H132="","",[1]source_data!H132))</f>
        <v>45192</v>
      </c>
      <c r="G130" s="6" t="str">
        <f>IF([1]source_data!G132="","",[1]tailored_settings!$B$5)</f>
        <v>Individual Recipient</v>
      </c>
      <c r="H130" s="6" t="str">
        <f>IF([1]source_data!G132="","",IF(AND([1]source_data!A132&lt;&gt;"",[1]tailored_settings!$B$16="Publish"),CONCATENATE([1]tailored_settings!$B$2&amp;[1]source_data!A132),IF(AND([1]source_data!A132&lt;&gt;"",[1]tailored_settings!$B$16="Do not publish"),CONCATENATE([1]tailored_settings!$B$4&amp;TEXT(ROW(A130)-1,"0000")&amp;"_"&amp;TEXT(F130,"yyyy-mm")),CONCATENATE([1]tailored_settings!$B$4&amp;TEXT(ROW(A130)-1,"0000")&amp;"_"&amp;TEXT(F130,"yyyy-mm")))))</f>
        <v>360G-Longleigh-IND-0129_2023-09</v>
      </c>
      <c r="I130" s="6" t="str">
        <f>IF([1]source_data!G132="","",[1]tailored_settings!$B$7)</f>
        <v>Longleigh Foundation</v>
      </c>
      <c r="J130" s="6" t="str">
        <f>IF([1]source_data!G132="","",[1]tailored_settings!$B$6)</f>
        <v>GB-CHC-1169016</v>
      </c>
      <c r="K130" s="6" t="str">
        <f>IF([1]source_data!G132="","",IF([1]source_data!I132="","",VLOOKUP([1]source_data!I132,[1]codelist_mapping!A:C,3,FALSE)))</f>
        <v>GTIR080</v>
      </c>
      <c r="L130" s="6" t="str">
        <f>IF([1]source_data!G132="","",IF([1]source_data!J132="","",VLOOKUP([1]source_data!J132,[1]codelist_mapping!A:C,3,FALSE)))</f>
        <v/>
      </c>
      <c r="M130" s="6" t="str">
        <f>IF([1]source_data!G132="","",IF([1]source_data!K132="","",IF([1]source_data!M132&lt;&gt;"",CONCATENATE(VLOOKUP([1]source_data!K132,[1]codelist_mapping!F:H,3,FALSE)&amp;";"&amp;VLOOKUP([1]source_data!L132,[1]codelist_mapping!F:H,3,FALSE)&amp;";"&amp;VLOOKUP([1]source_data!M132,[1]codelist_mapping!F:H,3,FALSE)),IF([1]source_data!L132&lt;&gt;"",CONCATENATE(VLOOKUP([1]source_data!K132,[1]codelist_mapping!F:H,3,FALSE)&amp;";"&amp;VLOOKUP([1]source_data!L132,[1]codelist_mapping!F:H,3,FALSE)),IF([1]source_data!K132&lt;&gt;"",CONCATENATE(VLOOKUP([1]source_data!K132,[1]codelist_mapping!F:H,3,FALSE)))))))</f>
        <v>GTIP020</v>
      </c>
      <c r="N130" s="9" t="str">
        <f>IF([1]source_data!G132="","",IF([1]source_data!D132="","",VLOOKUP([1]source_data!D132,[1]geo_data!A:I,9,FALSE)))</f>
        <v>Okehampton North</v>
      </c>
      <c r="O130" s="9" t="str">
        <f>IF([1]source_data!G132="","",IF([1]source_data!D132="","",VLOOKUP([1]source_data!D132,[1]geo_data!A:I,8,FALSE)))</f>
        <v>E05010561</v>
      </c>
      <c r="P130" s="9" t="str">
        <f>IF([1]source_data!G132="","",IF(LEFT(O130,3)="E05","WD",IF(LEFT(O130,3)="S13","WD",IF(LEFT(O130,3)="W05","WD",IF(LEFT(O130,3)="W06","UA",IF(LEFT(O130,3)="S12","CA",IF(LEFT(O130,3)="E06","UA",IF(LEFT(O130,3)="E07","NMD",IF(LEFT(O130,3)="E08","MD",IF(LEFT(O130,3)="E09","LONB"))))))))))</f>
        <v>WD</v>
      </c>
      <c r="Q130" s="9" t="str">
        <f>IF([1]source_data!G132="","",IF([1]source_data!D132="","",VLOOKUP([1]source_data!D132,[1]geo_data!A:I,7,FALSE)))</f>
        <v>West Devon</v>
      </c>
      <c r="R130" s="9" t="str">
        <f>IF([1]source_data!G132="","",IF([1]source_data!D132="","",VLOOKUP([1]source_data!D132,[1]geo_data!A:I,6,FALSE)))</f>
        <v>E07000047</v>
      </c>
      <c r="S130" s="9" t="str">
        <f>IF([1]source_data!G132="","",IF(LEFT(R130,3)="E05","WD",IF(LEFT(R130,3)="S13","WD",IF(LEFT(R130,3)="W05","WD",IF(LEFT(R130,3)="W06","UA",IF(LEFT(R130,3)="S12","CA",IF(LEFT(R130,3)="E06","UA",IF(LEFT(R130,3)="E07","NMD",IF(LEFT(R130,3)="E08","MD",IF(LEFT(R130,3)="E09","LONB"))))))))))</f>
        <v>NMD</v>
      </c>
      <c r="T130" s="6" t="str">
        <f>IF([1]source_data!G132="","",IF([1]source_data!N132="","",[1]source_data!N132))</f>
        <v>Hardship Grant</v>
      </c>
      <c r="U130" s="10">
        <f>IF([1]source_data!G132="","",[1]tailored_settings!$B$8)</f>
        <v>45622</v>
      </c>
      <c r="V130" s="6" t="str">
        <f>IF([1]source_data!G132="","",[1]tailored_settings!$B$9)</f>
        <v>http://www.longleigh.org/</v>
      </c>
      <c r="W130" s="8">
        <f>IF([1]source_data!G132="","",IF([1]source_data!O132="","",[1]source_data!O132))</f>
        <v>45192</v>
      </c>
      <c r="X130" s="8">
        <f>IF([1]source_data!G132="","",IF([1]source_data!P132="","",[1]source_data!P132))</f>
        <v>45268</v>
      </c>
      <c r="Y130" s="6" t="str">
        <f>IF([1]source_data!G132="","",IF([1]source_data!Q132="","",[1]source_data!Q132))</f>
        <v/>
      </c>
      <c r="Z130" s="11" t="str">
        <f>IF([1]source_data!G132="","",IF([1]source_data!I132="","",[1]tailored_settings!$B$10))</f>
        <v>Primary grant reason</v>
      </c>
      <c r="AA130" s="11" t="str">
        <f>IF([1]source_data!G132="","",IF([1]source_data!I132="","",[1]source_data!I132))</f>
        <v>3  Customer/family moving from homelessness/supported living into independent living</v>
      </c>
      <c r="AB130" s="11" t="str">
        <f>IF([1]source_data!G132="","",IF([1]source_data!J132="","",[1]tailored_settings!$B$11))</f>
        <v/>
      </c>
      <c r="AC130" s="11" t="str">
        <f>IF([1]source_data!G132="","",IF([1]source_data!J132="","",[1]source_data!J132))</f>
        <v/>
      </c>
      <c r="AD130" s="11" t="str">
        <f>IF([1]source_data!G132="","",IF([1]source_data!K132="","",[1]tailored_settings!$B$12))</f>
        <v>Grant purpose</v>
      </c>
      <c r="AE130" s="11" t="str">
        <f>IF([1]source_data!G132="","",IF([1]source_data!K132="","",[1]source_data!K132))</f>
        <v>Appliances</v>
      </c>
      <c r="AF130" s="11" t="str">
        <f>IF([1]source_data!G132="","",IF([1]source_data!L132="","",[1]tailored_settings!$B$13))</f>
        <v/>
      </c>
      <c r="AG130" s="11" t="str">
        <f>IF([1]source_data!G132="","",IF([1]source_data!L132="","",[1]source_data!L132))</f>
        <v/>
      </c>
      <c r="AH130" s="11" t="str">
        <f>IF([1]source_data!G132="","",IF([1]source_data!M132="","",[1]tailored_settings!$B$14))</f>
        <v/>
      </c>
      <c r="AI130" s="11" t="str">
        <f>IF([1]source_data!G132="","",IF([1]source_data!M132="","",[1]source_data!M132))</f>
        <v/>
      </c>
    </row>
    <row r="131" spans="1:35" x14ac:dyDescent="0.2">
      <c r="A131" s="6" t="str">
        <f>IF([1]source_data!G133="","",IF(AND([1]source_data!C133&lt;&gt;"",[1]tailored_settings!$B$15="Publish"),CONCATENATE([1]tailored_settings!$B$2&amp;[1]source_data!C133),IF(AND([1]source_data!C133&lt;&gt;"",[1]tailored_settings!$B$15="Do not publish"),CONCATENATE([1]tailored_settings!$B$2&amp;TEXT(ROW(A131)-1,"0000")&amp;"_"&amp;TEXT(F131,"yyyy-mm")),CONCATENATE([1]tailored_settings!$B$2&amp;TEXT(ROW(A131)-1,"0000")&amp;"_"&amp;TEXT(F131,"yyyy-mm")))))</f>
        <v>360G-Longleigh-E23-00149W</v>
      </c>
      <c r="B131" s="6" t="str">
        <f>IF([1]source_data!G133="","",IF([1]source_data!E133&lt;&gt;"",[1]source_data!E133,CONCATENATE("Grant to "&amp;G131)))</f>
        <v>Grant to Individual Recipient</v>
      </c>
      <c r="C131" s="6" t="str">
        <f>IF([1]source_data!G133="","",IF([1]source_data!F133="","",[1]source_data!F133))</f>
        <v>Helping to alleviate financial hardship</v>
      </c>
      <c r="D131" s="7">
        <f>IF([1]source_data!G133="","",IF([1]source_data!G133="","",[1]source_data!G133))</f>
        <v>991.85</v>
      </c>
      <c r="E131" s="6" t="str">
        <f>IF([1]source_data!G133="","",[1]tailored_settings!$B$3)</f>
        <v>GBP</v>
      </c>
      <c r="F131" s="8">
        <f>IF([1]source_data!G133="","",IF([1]source_data!H133="","",[1]source_data!H133))</f>
        <v>45196</v>
      </c>
      <c r="G131" s="6" t="str">
        <f>IF([1]source_data!G133="","",[1]tailored_settings!$B$5)</f>
        <v>Individual Recipient</v>
      </c>
      <c r="H131" s="6" t="str">
        <f>IF([1]source_data!G133="","",IF(AND([1]source_data!A133&lt;&gt;"",[1]tailored_settings!$B$16="Publish"),CONCATENATE([1]tailored_settings!$B$2&amp;[1]source_data!A133),IF(AND([1]source_data!A133&lt;&gt;"",[1]tailored_settings!$B$16="Do not publish"),CONCATENATE([1]tailored_settings!$B$4&amp;TEXT(ROW(A131)-1,"0000")&amp;"_"&amp;TEXT(F131,"yyyy-mm")),CONCATENATE([1]tailored_settings!$B$4&amp;TEXT(ROW(A131)-1,"0000")&amp;"_"&amp;TEXT(F131,"yyyy-mm")))))</f>
        <v>360G-Longleigh-IND-0130_2023-09</v>
      </c>
      <c r="I131" s="6" t="str">
        <f>IF([1]source_data!G133="","",[1]tailored_settings!$B$7)</f>
        <v>Longleigh Foundation</v>
      </c>
      <c r="J131" s="6" t="str">
        <f>IF([1]source_data!G133="","",[1]tailored_settings!$B$6)</f>
        <v>GB-CHC-1169016</v>
      </c>
      <c r="K131" s="6" t="str">
        <f>IF([1]source_data!G133="","",IF([1]source_data!I133="","",VLOOKUP([1]source_data!I133,[1]codelist_mapping!A:C,3,FALSE)))</f>
        <v>GTIR040</v>
      </c>
      <c r="L131" s="6" t="str">
        <f>IF([1]source_data!G133="","",IF([1]source_data!J133="","",VLOOKUP([1]source_data!J133,[1]codelist_mapping!A:C,3,FALSE)))</f>
        <v/>
      </c>
      <c r="M131" s="6" t="str">
        <f>IF([1]source_data!G133="","",IF([1]source_data!K133="","",IF([1]source_data!M133&lt;&gt;"",CONCATENATE(VLOOKUP([1]source_data!K133,[1]codelist_mapping!F:H,3,FALSE)&amp;";"&amp;VLOOKUP([1]source_data!L133,[1]codelist_mapping!F:H,3,FALSE)&amp;";"&amp;VLOOKUP([1]source_data!M133,[1]codelist_mapping!F:H,3,FALSE)),IF([1]source_data!L133&lt;&gt;"",CONCATENATE(VLOOKUP([1]source_data!K133,[1]codelist_mapping!F:H,3,FALSE)&amp;";"&amp;VLOOKUP([1]source_data!L133,[1]codelist_mapping!F:H,3,FALSE)),IF([1]source_data!K133&lt;&gt;"",CONCATENATE(VLOOKUP([1]source_data!K133,[1]codelist_mapping!F:H,3,FALSE)))))))</f>
        <v>GTIP020;GTIP080;GTIP060</v>
      </c>
      <c r="N131" s="9" t="str">
        <f>IF([1]source_data!G133="","",IF([1]source_data!D133="","",VLOOKUP([1]source_data!D133,[1]geo_data!A:I,9,FALSE)))</f>
        <v>Leamington Willes</v>
      </c>
      <c r="O131" s="9" t="str">
        <f>IF([1]source_data!G133="","",IF([1]source_data!D133="","",VLOOKUP([1]source_data!D133,[1]geo_data!A:I,8,FALSE)))</f>
        <v>E05012625</v>
      </c>
      <c r="P131" s="9" t="str">
        <f>IF([1]source_data!G133="","",IF(LEFT(O131,3)="E05","WD",IF(LEFT(O131,3)="S13","WD",IF(LEFT(O131,3)="W05","WD",IF(LEFT(O131,3)="W06","UA",IF(LEFT(O131,3)="S12","CA",IF(LEFT(O131,3)="E06","UA",IF(LEFT(O131,3)="E07","NMD",IF(LEFT(O131,3)="E08","MD",IF(LEFT(O131,3)="E09","LONB"))))))))))</f>
        <v>WD</v>
      </c>
      <c r="Q131" s="9" t="str">
        <f>IF([1]source_data!G133="","",IF([1]source_data!D133="","",VLOOKUP([1]source_data!D133,[1]geo_data!A:I,7,FALSE)))</f>
        <v>Warwick</v>
      </c>
      <c r="R131" s="9" t="str">
        <f>IF([1]source_data!G133="","",IF([1]source_data!D133="","",VLOOKUP([1]source_data!D133,[1]geo_data!A:I,6,FALSE)))</f>
        <v>E07000222</v>
      </c>
      <c r="S131" s="9" t="str">
        <f>IF([1]source_data!G133="","",IF(LEFT(R131,3)="E05","WD",IF(LEFT(R131,3)="S13","WD",IF(LEFT(R131,3)="W05","WD",IF(LEFT(R131,3)="W06","UA",IF(LEFT(R131,3)="S12","CA",IF(LEFT(R131,3)="E06","UA",IF(LEFT(R131,3)="E07","NMD",IF(LEFT(R131,3)="E08","MD",IF(LEFT(R131,3)="E09","LONB"))))))))))</f>
        <v>NMD</v>
      </c>
      <c r="T131" s="6" t="str">
        <f>IF([1]source_data!G133="","",IF([1]source_data!N133="","",[1]source_data!N133))</f>
        <v>Hardship Grant</v>
      </c>
      <c r="U131" s="10">
        <f>IF([1]source_data!G133="","",[1]tailored_settings!$B$8)</f>
        <v>45622</v>
      </c>
      <c r="V131" s="6" t="str">
        <f>IF([1]source_data!G133="","",[1]tailored_settings!$B$9)</f>
        <v>http://www.longleigh.org/</v>
      </c>
      <c r="W131" s="8">
        <f>IF([1]source_data!G133="","",IF([1]source_data!O133="","",[1]source_data!O133))</f>
        <v>45196</v>
      </c>
      <c r="X131" s="8">
        <f>IF([1]source_data!G133="","",IF([1]source_data!P133="","",[1]source_data!P133))</f>
        <v>45268</v>
      </c>
      <c r="Y131" s="6" t="str">
        <f>IF([1]source_data!G133="","",IF([1]source_data!Q133="","",[1]source_data!Q133))</f>
        <v/>
      </c>
      <c r="Z131" s="11" t="str">
        <f>IF([1]source_data!G133="","",IF([1]source_data!I133="","",[1]tailored_settings!$B$10))</f>
        <v>Primary grant reason</v>
      </c>
      <c r="AA131" s="11" t="str">
        <f>IF([1]source_data!G133="","",IF([1]source_data!I133="","",[1]source_data!I133))</f>
        <v>2. Customer receiving medication and/or therapy for a mental health condition or substance addiction</v>
      </c>
      <c r="AB131" s="11" t="str">
        <f>IF([1]source_data!G133="","",IF([1]source_data!J133="","",[1]tailored_settings!$B$11))</f>
        <v/>
      </c>
      <c r="AC131" s="11" t="str">
        <f>IF([1]source_data!G133="","",IF([1]source_data!J133="","",[1]source_data!J133))</f>
        <v/>
      </c>
      <c r="AD131" s="11" t="str">
        <f>IF([1]source_data!G133="","",IF([1]source_data!K133="","",[1]tailored_settings!$B$12))</f>
        <v>Grant purpose</v>
      </c>
      <c r="AE131" s="11" t="str">
        <f>IF([1]source_data!G133="","",IF([1]source_data!K133="","",[1]source_data!K133))</f>
        <v xml:space="preserve">Furniture </v>
      </c>
      <c r="AF131" s="11" t="str">
        <f>IF([1]source_data!G133="","",IF([1]source_data!L133="","",[1]tailored_settings!$B$13))</f>
        <v>Grant purpose</v>
      </c>
      <c r="AG131" s="11" t="str">
        <f>IF([1]source_data!G133="","",IF([1]source_data!L133="","",[1]source_data!L133))</f>
        <v>Clothing</v>
      </c>
      <c r="AH131" s="11" t="str">
        <f>IF([1]source_data!G133="","",IF([1]source_data!M133="","",[1]tailored_settings!$B$14))</f>
        <v>Grant purpose</v>
      </c>
      <c r="AI131" s="11" t="str">
        <f>IF([1]source_data!G133="","",IF([1]source_data!M133="","",[1]source_data!M133))</f>
        <v>Voucher for small household items</v>
      </c>
    </row>
    <row r="132" spans="1:35" x14ac:dyDescent="0.2">
      <c r="A132" s="6" t="str">
        <f>IF([1]source_data!G134="","",IF(AND([1]source_data!C134&lt;&gt;"",[1]tailored_settings!$B$15="Publish"),CONCATENATE([1]tailored_settings!$B$2&amp;[1]source_data!C134),IF(AND([1]source_data!C134&lt;&gt;"",[1]tailored_settings!$B$15="Do not publish"),CONCATENATE([1]tailored_settings!$B$2&amp;TEXT(ROW(A132)-1,"0000")&amp;"_"&amp;TEXT(F132,"yyyy-mm")),CONCATENATE([1]tailored_settings!$B$2&amp;TEXT(ROW(A132)-1,"0000")&amp;"_"&amp;TEXT(F132,"yyyy-mm")))))</f>
        <v>360G-Longleigh-E23-00150W</v>
      </c>
      <c r="B132" s="6" t="str">
        <f>IF([1]source_data!G134="","",IF([1]source_data!E134&lt;&gt;"",[1]source_data!E134,CONCATENATE("Grant to "&amp;G132)))</f>
        <v>Grant to Individual Recipient</v>
      </c>
      <c r="C132" s="6" t="str">
        <f>IF([1]source_data!G134="","",IF([1]source_data!F134="","",[1]source_data!F134))</f>
        <v>Helping to alleviate financial hardship</v>
      </c>
      <c r="D132" s="7">
        <f>IF([1]source_data!G134="","",IF([1]source_data!G134="","",[1]source_data!G134))</f>
        <v>975.39</v>
      </c>
      <c r="E132" s="6" t="str">
        <f>IF([1]source_data!G134="","",[1]tailored_settings!$B$3)</f>
        <v>GBP</v>
      </c>
      <c r="F132" s="8">
        <f>IF([1]source_data!G134="","",IF([1]source_data!H134="","",[1]source_data!H134))</f>
        <v>45196</v>
      </c>
      <c r="G132" s="6" t="str">
        <f>IF([1]source_data!G134="","",[1]tailored_settings!$B$5)</f>
        <v>Individual Recipient</v>
      </c>
      <c r="H132" s="6" t="str">
        <f>IF([1]source_data!G134="","",IF(AND([1]source_data!A134&lt;&gt;"",[1]tailored_settings!$B$16="Publish"),CONCATENATE([1]tailored_settings!$B$2&amp;[1]source_data!A134),IF(AND([1]source_data!A134&lt;&gt;"",[1]tailored_settings!$B$16="Do not publish"),CONCATENATE([1]tailored_settings!$B$4&amp;TEXT(ROW(A132)-1,"0000")&amp;"_"&amp;TEXT(F132,"yyyy-mm")),CONCATENATE([1]tailored_settings!$B$4&amp;TEXT(ROW(A132)-1,"0000")&amp;"_"&amp;TEXT(F132,"yyyy-mm")))))</f>
        <v>360G-Longleigh-IND-0131_2023-09</v>
      </c>
      <c r="I132" s="6" t="str">
        <f>IF([1]source_data!G134="","",[1]tailored_settings!$B$7)</f>
        <v>Longleigh Foundation</v>
      </c>
      <c r="J132" s="6" t="str">
        <f>IF([1]source_data!G134="","",[1]tailored_settings!$B$6)</f>
        <v>GB-CHC-1169016</v>
      </c>
      <c r="K132" s="6" t="str">
        <f>IF([1]source_data!G134="","",IF([1]source_data!I134="","",VLOOKUP([1]source_data!I134,[1]codelist_mapping!A:C,3,FALSE)))</f>
        <v>GTIR040</v>
      </c>
      <c r="L132" s="6" t="str">
        <f>IF([1]source_data!G134="","",IF([1]source_data!J134="","",VLOOKUP([1]source_data!J134,[1]codelist_mapping!A:C,3,FALSE)))</f>
        <v/>
      </c>
      <c r="M132" s="6" t="str">
        <f>IF([1]source_data!G134="","",IF([1]source_data!K134="","",IF([1]source_data!M134&lt;&gt;"",CONCATENATE(VLOOKUP([1]source_data!K134,[1]codelist_mapping!F:H,3,FALSE)&amp;";"&amp;VLOOKUP([1]source_data!L134,[1]codelist_mapping!F:H,3,FALSE)&amp;";"&amp;VLOOKUP([1]source_data!M134,[1]codelist_mapping!F:H,3,FALSE)),IF([1]source_data!L134&lt;&gt;"",CONCATENATE(VLOOKUP([1]source_data!K134,[1]codelist_mapping!F:H,3,FALSE)&amp;";"&amp;VLOOKUP([1]source_data!L134,[1]codelist_mapping!F:H,3,FALSE)),IF([1]source_data!K134&lt;&gt;"",CONCATENATE(VLOOKUP([1]source_data!K134,[1]codelist_mapping!F:H,3,FALSE)))))))</f>
        <v>GTIP070;GTIP020</v>
      </c>
      <c r="N132" s="9" t="str">
        <f>IF([1]source_data!G134="","",IF([1]source_data!D134="","",VLOOKUP([1]source_data!D134,[1]geo_data!A:I,9,FALSE)))</f>
        <v>Penn Hill</v>
      </c>
      <c r="O132" s="9" t="str">
        <f>IF([1]source_data!G134="","",IF([1]source_data!D134="","",VLOOKUP([1]source_data!D134,[1]geo_data!A:I,8,FALSE)))</f>
        <v>E05012673</v>
      </c>
      <c r="P132" s="9" t="str">
        <f>IF([1]source_data!G134="","",IF(LEFT(O132,3)="E05","WD",IF(LEFT(O132,3)="S13","WD",IF(LEFT(O132,3)="W05","WD",IF(LEFT(O132,3)="W06","UA",IF(LEFT(O132,3)="S12","CA",IF(LEFT(O132,3)="E06","UA",IF(LEFT(O132,3)="E07","NMD",IF(LEFT(O132,3)="E08","MD",IF(LEFT(O132,3)="E09","LONB"))))))))))</f>
        <v>WD</v>
      </c>
      <c r="Q132" s="9" t="str">
        <f>IF([1]source_data!G134="","",IF([1]source_data!D134="","",VLOOKUP([1]source_data!D134,[1]geo_data!A:I,7,FALSE)))</f>
        <v>Bournemouth, Christchurch and Poole</v>
      </c>
      <c r="R132" s="9" t="str">
        <f>IF([1]source_data!G134="","",IF([1]source_data!D134="","",VLOOKUP([1]source_data!D134,[1]geo_data!A:I,6,FALSE)))</f>
        <v>E06000058</v>
      </c>
      <c r="S132" s="9" t="str">
        <f>IF([1]source_data!G134="","",IF(LEFT(R132,3)="E05","WD",IF(LEFT(R132,3)="S13","WD",IF(LEFT(R132,3)="W05","WD",IF(LEFT(R132,3)="W06","UA",IF(LEFT(R132,3)="S12","CA",IF(LEFT(R132,3)="E06","UA",IF(LEFT(R132,3)="E07","NMD",IF(LEFT(R132,3)="E08","MD",IF(LEFT(R132,3)="E09","LONB"))))))))))</f>
        <v>UA</v>
      </c>
      <c r="T132" s="6" t="str">
        <f>IF([1]source_data!G134="","",IF([1]source_data!N134="","",[1]source_data!N134))</f>
        <v>Hardship Grant</v>
      </c>
      <c r="U132" s="10">
        <f>IF([1]source_data!G134="","",[1]tailored_settings!$B$8)</f>
        <v>45622</v>
      </c>
      <c r="V132" s="6" t="str">
        <f>IF([1]source_data!G134="","",[1]tailored_settings!$B$9)</f>
        <v>http://www.longleigh.org/</v>
      </c>
      <c r="W132" s="8">
        <f>IF([1]source_data!G134="","",IF([1]source_data!O134="","",[1]source_data!O134))</f>
        <v>45196</v>
      </c>
      <c r="X132" s="8">
        <f>IF([1]source_data!G134="","",IF([1]source_data!P134="","",[1]source_data!P134))</f>
        <v>45282</v>
      </c>
      <c r="Y132" s="6" t="str">
        <f>IF([1]source_data!G134="","",IF([1]source_data!Q134="","",[1]source_data!Q134))</f>
        <v/>
      </c>
      <c r="Z132" s="11" t="str">
        <f>IF([1]source_data!G134="","",IF([1]source_data!I134="","",[1]tailored_settings!$B$10))</f>
        <v>Primary grant reason</v>
      </c>
      <c r="AA132" s="11" t="str">
        <f>IF([1]source_data!G134="","",IF([1]source_data!I134="","",[1]source_data!I134))</f>
        <v>2. Customer receiving medication and/or therapy for a mental health condition or substance addiction</v>
      </c>
      <c r="AB132" s="11" t="str">
        <f>IF([1]source_data!G134="","",IF([1]source_data!J134="","",[1]tailored_settings!$B$11))</f>
        <v/>
      </c>
      <c r="AC132" s="11" t="str">
        <f>IF([1]source_data!G134="","",IF([1]source_data!J134="","",[1]source_data!J134))</f>
        <v/>
      </c>
      <c r="AD132" s="11" t="str">
        <f>IF([1]source_data!G134="","",IF([1]source_data!K134="","",[1]tailored_settings!$B$12))</f>
        <v>Grant purpose</v>
      </c>
      <c r="AE132" s="11" t="str">
        <f>IF([1]source_data!G134="","",IF([1]source_data!K134="","",[1]source_data!K134))</f>
        <v>Food Vouchers</v>
      </c>
      <c r="AF132" s="11" t="str">
        <f>IF([1]source_data!G134="","",IF([1]source_data!L134="","",[1]tailored_settings!$B$13))</f>
        <v>Grant purpose</v>
      </c>
      <c r="AG132" s="11" t="str">
        <f>IF([1]source_data!G134="","",IF([1]source_data!L134="","",[1]source_data!L134))</f>
        <v xml:space="preserve">Furniture </v>
      </c>
      <c r="AH132" s="11" t="str">
        <f>IF([1]source_data!G134="","",IF([1]source_data!M134="","",[1]tailored_settings!$B$14))</f>
        <v/>
      </c>
      <c r="AI132" s="11" t="str">
        <f>IF([1]source_data!G134="","",IF([1]source_data!M134="","",[1]source_data!M134))</f>
        <v/>
      </c>
    </row>
    <row r="133" spans="1:35" x14ac:dyDescent="0.2">
      <c r="A133" s="6" t="str">
        <f>IF([1]source_data!G135="","",IF(AND([1]source_data!C135&lt;&gt;"",[1]tailored_settings!$B$15="Publish"),CONCATENATE([1]tailored_settings!$B$2&amp;[1]source_data!C135),IF(AND([1]source_data!C135&lt;&gt;"",[1]tailored_settings!$B$15="Do not publish"),CONCATENATE([1]tailored_settings!$B$2&amp;TEXT(ROW(A133)-1,"0000")&amp;"_"&amp;TEXT(F133,"yyyy-mm")),CONCATENATE([1]tailored_settings!$B$2&amp;TEXT(ROW(A133)-1,"0000")&amp;"_"&amp;TEXT(F133,"yyyy-mm")))))</f>
        <v>360G-Longleigh-E23-00151W</v>
      </c>
      <c r="B133" s="6" t="str">
        <f>IF([1]source_data!G135="","",IF([1]source_data!E135&lt;&gt;"",[1]source_data!E135,CONCATENATE("Grant to "&amp;G133)))</f>
        <v>Grant to Individual Recipient</v>
      </c>
      <c r="C133" s="6" t="str">
        <f>IF([1]source_data!G135="","",IF([1]source_data!F135="","",[1]source_data!F135))</f>
        <v>Helping to alleviate financial hardship</v>
      </c>
      <c r="D133" s="7">
        <f>IF([1]source_data!G135="","",IF([1]source_data!G135="","",[1]source_data!G135))</f>
        <v>876</v>
      </c>
      <c r="E133" s="6" t="str">
        <f>IF([1]source_data!G135="","",[1]tailored_settings!$B$3)</f>
        <v>GBP</v>
      </c>
      <c r="F133" s="8">
        <f>IF([1]source_data!G135="","",IF([1]source_data!H135="","",[1]source_data!H135))</f>
        <v>45195</v>
      </c>
      <c r="G133" s="6" t="str">
        <f>IF([1]source_data!G135="","",[1]tailored_settings!$B$5)</f>
        <v>Individual Recipient</v>
      </c>
      <c r="H133" s="6" t="str">
        <f>IF([1]source_data!G135="","",IF(AND([1]source_data!A135&lt;&gt;"",[1]tailored_settings!$B$16="Publish"),CONCATENATE([1]tailored_settings!$B$2&amp;[1]source_data!A135),IF(AND([1]source_data!A135&lt;&gt;"",[1]tailored_settings!$B$16="Do not publish"),CONCATENATE([1]tailored_settings!$B$4&amp;TEXT(ROW(A133)-1,"0000")&amp;"_"&amp;TEXT(F133,"yyyy-mm")),CONCATENATE([1]tailored_settings!$B$4&amp;TEXT(ROW(A133)-1,"0000")&amp;"_"&amp;TEXT(F133,"yyyy-mm")))))</f>
        <v>360G-Longleigh-IND-0132_2023-09</v>
      </c>
      <c r="I133" s="6" t="str">
        <f>IF([1]source_data!G135="","",[1]tailored_settings!$B$7)</f>
        <v>Longleigh Foundation</v>
      </c>
      <c r="J133" s="6" t="str">
        <f>IF([1]source_data!G135="","",[1]tailored_settings!$B$6)</f>
        <v>GB-CHC-1169016</v>
      </c>
      <c r="K133" s="6" t="str">
        <f>IF([1]source_data!G135="","",IF([1]source_data!I135="","",VLOOKUP([1]source_data!I135,[1]codelist_mapping!A:C,3,FALSE)))</f>
        <v>GTIR030</v>
      </c>
      <c r="L133" s="6" t="str">
        <f>IF([1]source_data!G135="","",IF([1]source_data!J135="","",VLOOKUP([1]source_data!J135,[1]codelist_mapping!A:C,3,FALSE)))</f>
        <v>GTIR060</v>
      </c>
      <c r="M133" s="6" t="str">
        <f>IF([1]source_data!G135="","",IF([1]source_data!K135="","",IF([1]source_data!M135&lt;&gt;"",CONCATENATE(VLOOKUP([1]source_data!K135,[1]codelist_mapping!F:H,3,FALSE)&amp;";"&amp;VLOOKUP([1]source_data!L135,[1]codelist_mapping!F:H,3,FALSE)&amp;";"&amp;VLOOKUP([1]source_data!M135,[1]codelist_mapping!F:H,3,FALSE)),IF([1]source_data!L135&lt;&gt;"",CONCATENATE(VLOOKUP([1]source_data!K135,[1]codelist_mapping!F:H,3,FALSE)&amp;";"&amp;VLOOKUP([1]source_data!L135,[1]codelist_mapping!F:H,3,FALSE)),IF([1]source_data!K135&lt;&gt;"",CONCATENATE(VLOOKUP([1]source_data!K135,[1]codelist_mapping!F:H,3,FALSE)))))))</f>
        <v>GTIP020</v>
      </c>
      <c r="N133" s="9" t="str">
        <f>IF([1]source_data!G135="","",IF([1]source_data!D135="","",VLOOKUP([1]source_data!D135,[1]geo_data!A:I,9,FALSE)))</f>
        <v>Upperton</v>
      </c>
      <c r="O133" s="9" t="str">
        <f>IF([1]source_data!G135="","",IF([1]source_data!D135="","",VLOOKUP([1]source_data!D135,[1]geo_data!A:I,8,FALSE)))</f>
        <v>E05011582</v>
      </c>
      <c r="P133" s="9" t="str">
        <f>IF([1]source_data!G135="","",IF(LEFT(O133,3)="E05","WD",IF(LEFT(O133,3)="S13","WD",IF(LEFT(O133,3)="W05","WD",IF(LEFT(O133,3)="W06","UA",IF(LEFT(O133,3)="S12","CA",IF(LEFT(O133,3)="E06","UA",IF(LEFT(O133,3)="E07","NMD",IF(LEFT(O133,3)="E08","MD",IF(LEFT(O133,3)="E09","LONB"))))))))))</f>
        <v>WD</v>
      </c>
      <c r="Q133" s="9" t="str">
        <f>IF([1]source_data!G135="","",IF([1]source_data!D135="","",VLOOKUP([1]source_data!D135,[1]geo_data!A:I,7,FALSE)))</f>
        <v>Eastbourne</v>
      </c>
      <c r="R133" s="9" t="str">
        <f>IF([1]source_data!G135="","",IF([1]source_data!D135="","",VLOOKUP([1]source_data!D135,[1]geo_data!A:I,6,FALSE)))</f>
        <v>E07000061</v>
      </c>
      <c r="S133" s="9" t="str">
        <f>IF([1]source_data!G135="","",IF(LEFT(R133,3)="E05","WD",IF(LEFT(R133,3)="S13","WD",IF(LEFT(R133,3)="W05","WD",IF(LEFT(R133,3)="W06","UA",IF(LEFT(R133,3)="S12","CA",IF(LEFT(R133,3)="E06","UA",IF(LEFT(R133,3)="E07","NMD",IF(LEFT(R133,3)="E08","MD",IF(LEFT(R133,3)="E09","LONB"))))))))))</f>
        <v>NMD</v>
      </c>
      <c r="T133" s="6" t="str">
        <f>IF([1]source_data!G135="","",IF([1]source_data!N135="","",[1]source_data!N135))</f>
        <v>Hardship Grant</v>
      </c>
      <c r="U133" s="10">
        <f>IF([1]source_data!G135="","",[1]tailored_settings!$B$8)</f>
        <v>45622</v>
      </c>
      <c r="V133" s="6" t="str">
        <f>IF([1]source_data!G135="","",[1]tailored_settings!$B$9)</f>
        <v>http://www.longleigh.org/</v>
      </c>
      <c r="W133" s="8">
        <f>IF([1]source_data!G135="","",IF([1]source_data!O135="","",[1]source_data!O135))</f>
        <v>45195</v>
      </c>
      <c r="X133" s="8">
        <f>IF([1]source_data!G135="","",IF([1]source_data!P135="","",[1]source_data!P135))</f>
        <v>45313</v>
      </c>
      <c r="Y133" s="6" t="str">
        <f>IF([1]source_data!G135="","",IF([1]source_data!Q135="","",[1]source_data!Q135))</f>
        <v/>
      </c>
      <c r="Z133" s="11" t="str">
        <f>IF([1]source_data!G135="","",IF([1]source_data!I135="","",[1]tailored_settings!$B$10))</f>
        <v>Primary grant reason</v>
      </c>
      <c r="AA133" s="11" t="str">
        <f>IF([1]source_data!G135="","",IF([1]source_data!I135="","",[1]source_data!I135))</f>
        <v>1. Customer (or family member residing with them) with a diagnosed condition or disability (physical and/or sensory and/or behavioural)</v>
      </c>
      <c r="AB133" s="11" t="str">
        <f>IF([1]source_data!G135="","",IF([1]source_data!J135="","",[1]tailored_settings!$B$11))</f>
        <v>Secondary grant reason</v>
      </c>
      <c r="AC133" s="11" t="str">
        <f>IF([1]source_data!G135="","",IF([1]source_data!J135="","",[1]source_data!J135))</f>
        <v>4. Customer/family fleeing from a violent or abusive relationship</v>
      </c>
      <c r="AD133" s="11" t="str">
        <f>IF([1]source_data!G135="","",IF([1]source_data!K135="","",[1]tailored_settings!$B$12))</f>
        <v>Grant purpose</v>
      </c>
      <c r="AE133" s="11" t="str">
        <f>IF([1]source_data!G135="","",IF([1]source_data!K135="","",[1]source_data!K135))</f>
        <v>Appliances</v>
      </c>
      <c r="AF133" s="11" t="str">
        <f>IF([1]source_data!G135="","",IF([1]source_data!L135="","",[1]tailored_settings!$B$13))</f>
        <v/>
      </c>
      <c r="AG133" s="11" t="str">
        <f>IF([1]source_data!G135="","",IF([1]source_data!L135="","",[1]source_data!L135))</f>
        <v/>
      </c>
      <c r="AH133" s="11" t="str">
        <f>IF([1]source_data!G135="","",IF([1]source_data!M135="","",[1]tailored_settings!$B$14))</f>
        <v/>
      </c>
      <c r="AI133" s="11" t="str">
        <f>IF([1]source_data!G135="","",IF([1]source_data!M135="","",[1]source_data!M135))</f>
        <v/>
      </c>
    </row>
    <row r="134" spans="1:35" x14ac:dyDescent="0.2">
      <c r="A134" s="6" t="str">
        <f>IF([1]source_data!G136="","",IF(AND([1]source_data!C136&lt;&gt;"",[1]tailored_settings!$B$15="Publish"),CONCATENATE([1]tailored_settings!$B$2&amp;[1]source_data!C136),IF(AND([1]source_data!C136&lt;&gt;"",[1]tailored_settings!$B$15="Do not publish"),CONCATENATE([1]tailored_settings!$B$2&amp;TEXT(ROW(A134)-1,"0000")&amp;"_"&amp;TEXT(F134,"yyyy-mm")),CONCATENATE([1]tailored_settings!$B$2&amp;TEXT(ROW(A134)-1,"0000")&amp;"_"&amp;TEXT(F134,"yyyy-mm")))))</f>
        <v>360G-Longleigh-E23-00152W</v>
      </c>
      <c r="B134" s="6" t="str">
        <f>IF([1]source_data!G136="","",IF([1]source_data!E136&lt;&gt;"",[1]source_data!E136,CONCATENATE("Grant to "&amp;G134)))</f>
        <v>Grant to Individual Recipient</v>
      </c>
      <c r="C134" s="6" t="str">
        <f>IF([1]source_data!G136="","",IF([1]source_data!F136="","",[1]source_data!F136))</f>
        <v>Providing financial aid after an impactful incident</v>
      </c>
      <c r="D134" s="7">
        <f>IF([1]source_data!G136="","",IF([1]source_data!G136="","",[1]source_data!G136))</f>
        <v>250</v>
      </c>
      <c r="E134" s="6" t="str">
        <f>IF([1]source_data!G136="","",[1]tailored_settings!$B$3)</f>
        <v>GBP</v>
      </c>
      <c r="F134" s="8">
        <f>IF([1]source_data!G136="","",IF([1]source_data!H136="","",[1]source_data!H136))</f>
        <v>45219</v>
      </c>
      <c r="G134" s="6" t="str">
        <f>IF([1]source_data!G136="","",[1]tailored_settings!$B$5)</f>
        <v>Individual Recipient</v>
      </c>
      <c r="H134" s="6" t="str">
        <f>IF([1]source_data!G136="","",IF(AND([1]source_data!A136&lt;&gt;"",[1]tailored_settings!$B$16="Publish"),CONCATENATE([1]tailored_settings!$B$2&amp;[1]source_data!A136),IF(AND([1]source_data!A136&lt;&gt;"",[1]tailored_settings!$B$16="Do not publish"),CONCATENATE([1]tailored_settings!$B$4&amp;TEXT(ROW(A134)-1,"0000")&amp;"_"&amp;TEXT(F134,"yyyy-mm")),CONCATENATE([1]tailored_settings!$B$4&amp;TEXT(ROW(A134)-1,"0000")&amp;"_"&amp;TEXT(F134,"yyyy-mm")))))</f>
        <v>360G-Longleigh-IND-0133_2023-10</v>
      </c>
      <c r="I134" s="6" t="str">
        <f>IF([1]source_data!G136="","",[1]tailored_settings!$B$7)</f>
        <v>Longleigh Foundation</v>
      </c>
      <c r="J134" s="6" t="str">
        <f>IF([1]source_data!G136="","",[1]tailored_settings!$B$6)</f>
        <v>GB-CHC-1169016</v>
      </c>
      <c r="K134" s="6" t="str">
        <f>IF([1]source_data!G136="","",IF([1]source_data!I136="","",VLOOKUP([1]source_data!I136,[1]codelist_mapping!A:C,3,FALSE)))</f>
        <v>GTIR040</v>
      </c>
      <c r="L134" s="6" t="str">
        <f>IF([1]source_data!G136="","",IF([1]source_data!J136="","",VLOOKUP([1]source_data!J136,[1]codelist_mapping!A:C,3,FALSE)))</f>
        <v/>
      </c>
      <c r="M134" s="6" t="str">
        <f>IF([1]source_data!G136="","",IF([1]source_data!K136="","",IF([1]source_data!M136&lt;&gt;"",CONCATENATE(VLOOKUP([1]source_data!K136,[1]codelist_mapping!F:H,3,FALSE)&amp;";"&amp;VLOOKUP([1]source_data!L136,[1]codelist_mapping!F:H,3,FALSE)&amp;";"&amp;VLOOKUP([1]source_data!M136,[1]codelist_mapping!F:H,3,FALSE)),IF([1]source_data!L136&lt;&gt;"",CONCATENATE(VLOOKUP([1]source_data!K136,[1]codelist_mapping!F:H,3,FALSE)&amp;";"&amp;VLOOKUP([1]source_data!L136,[1]codelist_mapping!F:H,3,FALSE)),IF([1]source_data!K136&lt;&gt;"",CONCATENATE(VLOOKUP([1]source_data!K136,[1]codelist_mapping!F:H,3,FALSE)))))))</f>
        <v>GTIP060</v>
      </c>
      <c r="N134" s="9" t="str">
        <f>IF([1]source_data!G136="","",IF([1]source_data!D136="","",VLOOKUP([1]source_data!D136,[1]geo_data!A:I,9,FALSE)))</f>
        <v>Galley Common</v>
      </c>
      <c r="O134" s="9" t="str">
        <f>IF([1]source_data!G136="","",IF([1]source_data!D136="","",VLOOKUP([1]source_data!D136,[1]geo_data!A:I,8,FALSE)))</f>
        <v>E05007482</v>
      </c>
      <c r="P134" s="9" t="str">
        <f>IF([1]source_data!G136="","",IF(LEFT(O134,3)="E05","WD",IF(LEFT(O134,3)="S13","WD",IF(LEFT(O134,3)="W05","WD",IF(LEFT(O134,3)="W06","UA",IF(LEFT(O134,3)="S12","CA",IF(LEFT(O134,3)="E06","UA",IF(LEFT(O134,3)="E07","NMD",IF(LEFT(O134,3)="E08","MD",IF(LEFT(O134,3)="E09","LONB"))))))))))</f>
        <v>WD</v>
      </c>
      <c r="Q134" s="9" t="str">
        <f>IF([1]source_data!G136="","",IF([1]source_data!D136="","",VLOOKUP([1]source_data!D136,[1]geo_data!A:I,7,FALSE)))</f>
        <v>Nuneaton and Bedworth</v>
      </c>
      <c r="R134" s="9" t="str">
        <f>IF([1]source_data!G136="","",IF([1]source_data!D136="","",VLOOKUP([1]source_data!D136,[1]geo_data!A:I,6,FALSE)))</f>
        <v>E07000219</v>
      </c>
      <c r="S134" s="9" t="str">
        <f>IF([1]source_data!G136="","",IF(LEFT(R134,3)="E05","WD",IF(LEFT(R134,3)="S13","WD",IF(LEFT(R134,3)="W05","WD",IF(LEFT(R134,3)="W06","UA",IF(LEFT(R134,3)="S12","CA",IF(LEFT(R134,3)="E06","UA",IF(LEFT(R134,3)="E07","NMD",IF(LEFT(R134,3)="E08","MD",IF(LEFT(R134,3)="E09","LONB"))))))))))</f>
        <v>NMD</v>
      </c>
      <c r="T134" s="6" t="str">
        <f>IF([1]source_data!G136="","",IF([1]source_data!N136="","",[1]source_data!N136))</f>
        <v>Critical Incident Grant</v>
      </c>
      <c r="U134" s="10">
        <f>IF([1]source_data!G136="","",[1]tailored_settings!$B$8)</f>
        <v>45622</v>
      </c>
      <c r="V134" s="6" t="str">
        <f>IF([1]source_data!G136="","",[1]tailored_settings!$B$9)</f>
        <v>http://www.longleigh.org/</v>
      </c>
      <c r="W134" s="8">
        <f>IF([1]source_data!G136="","",IF([1]source_data!O136="","",[1]source_data!O136))</f>
        <v>45219</v>
      </c>
      <c r="X134" s="8">
        <f>IF([1]source_data!G136="","",IF([1]source_data!P136="","",[1]source_data!P136))</f>
        <v>45362</v>
      </c>
      <c r="Y134" s="6" t="str">
        <f>IF([1]source_data!G136="","",IF([1]source_data!Q136="","",[1]source_data!Q136))</f>
        <v/>
      </c>
      <c r="Z134" s="11" t="str">
        <f>IF([1]source_data!G136="","",IF([1]source_data!I136="","",[1]tailored_settings!$B$10))</f>
        <v>Primary grant reason</v>
      </c>
      <c r="AA134" s="11" t="str">
        <f>IF([1]source_data!G136="","",IF([1]source_data!I136="","",[1]source_data!I136))</f>
        <v>2. Customer receiving medication and/or therapy for a mental health condition or substance addiction</v>
      </c>
      <c r="AB134" s="11" t="str">
        <f>IF([1]source_data!G136="","",IF([1]source_data!J136="","",[1]tailored_settings!$B$11))</f>
        <v/>
      </c>
      <c r="AC134" s="11" t="str">
        <f>IF([1]source_data!G136="","",IF([1]source_data!J136="","",[1]source_data!J136))</f>
        <v/>
      </c>
      <c r="AD134" s="11" t="str">
        <f>IF([1]source_data!G136="","",IF([1]source_data!K136="","",[1]tailored_settings!$B$12))</f>
        <v>Grant purpose</v>
      </c>
      <c r="AE134" s="11" t="str">
        <f>IF([1]source_data!G136="","",IF([1]source_data!K136="","",[1]source_data!K136))</f>
        <v>Voucher for small household items</v>
      </c>
      <c r="AF134" s="11" t="str">
        <f>IF([1]source_data!G136="","",IF([1]source_data!L136="","",[1]tailored_settings!$B$13))</f>
        <v/>
      </c>
      <c r="AG134" s="11" t="str">
        <f>IF([1]source_data!G136="","",IF([1]source_data!L136="","",[1]source_data!L136))</f>
        <v/>
      </c>
      <c r="AH134" s="11" t="str">
        <f>IF([1]source_data!G136="","",IF([1]source_data!M136="","",[1]tailored_settings!$B$14))</f>
        <v/>
      </c>
      <c r="AI134" s="11" t="str">
        <f>IF([1]source_data!G136="","",IF([1]source_data!M136="","",[1]source_data!M136))</f>
        <v/>
      </c>
    </row>
    <row r="135" spans="1:35" x14ac:dyDescent="0.2">
      <c r="A135" s="6" t="str">
        <f>IF([1]source_data!G137="","",IF(AND([1]source_data!C137&lt;&gt;"",[1]tailored_settings!$B$15="Publish"),CONCATENATE([1]tailored_settings!$B$2&amp;[1]source_data!C137),IF(AND([1]source_data!C137&lt;&gt;"",[1]tailored_settings!$B$15="Do not publish"),CONCATENATE([1]tailored_settings!$B$2&amp;TEXT(ROW(A135)-1,"0000")&amp;"_"&amp;TEXT(F135,"yyyy-mm")),CONCATENATE([1]tailored_settings!$B$2&amp;TEXT(ROW(A135)-1,"0000")&amp;"_"&amp;TEXT(F135,"yyyy-mm")))))</f>
        <v>360G-Longleigh-E23-00153W</v>
      </c>
      <c r="B135" s="6" t="str">
        <f>IF([1]source_data!G137="","",IF([1]source_data!E137&lt;&gt;"",[1]source_data!E137,CONCATENATE("Grant to "&amp;G135)))</f>
        <v>Grant to Individual Recipient</v>
      </c>
      <c r="C135" s="6" t="str">
        <f>IF([1]source_data!G137="","",IF([1]source_data!F137="","",[1]source_data!F137))</f>
        <v>Helping to alleviate financial hardship</v>
      </c>
      <c r="D135" s="7">
        <f>IF([1]source_data!G137="","",IF([1]source_data!G137="","",[1]source_data!G137))</f>
        <v>960</v>
      </c>
      <c r="E135" s="6" t="str">
        <f>IF([1]source_data!G137="","",[1]tailored_settings!$B$3)</f>
        <v>GBP</v>
      </c>
      <c r="F135" s="8">
        <f>IF([1]source_data!G137="","",IF([1]source_data!H137="","",[1]source_data!H137))</f>
        <v>45197</v>
      </c>
      <c r="G135" s="6" t="str">
        <f>IF([1]source_data!G137="","",[1]tailored_settings!$B$5)</f>
        <v>Individual Recipient</v>
      </c>
      <c r="H135" s="6" t="str">
        <f>IF([1]source_data!G137="","",IF(AND([1]source_data!A137&lt;&gt;"",[1]tailored_settings!$B$16="Publish"),CONCATENATE([1]tailored_settings!$B$2&amp;[1]source_data!A137),IF(AND([1]source_data!A137&lt;&gt;"",[1]tailored_settings!$B$16="Do not publish"),CONCATENATE([1]tailored_settings!$B$4&amp;TEXT(ROW(A135)-1,"0000")&amp;"_"&amp;TEXT(F135,"yyyy-mm")),CONCATENATE([1]tailored_settings!$B$4&amp;TEXT(ROW(A135)-1,"0000")&amp;"_"&amp;TEXT(F135,"yyyy-mm")))))</f>
        <v>360G-Longleigh-IND-0134_2023-09</v>
      </c>
      <c r="I135" s="6" t="str">
        <f>IF([1]source_data!G137="","",[1]tailored_settings!$B$7)</f>
        <v>Longleigh Foundation</v>
      </c>
      <c r="J135" s="6" t="str">
        <f>IF([1]source_data!G137="","",[1]tailored_settings!$B$6)</f>
        <v>GB-CHC-1169016</v>
      </c>
      <c r="K135" s="6" t="str">
        <f>IF([1]source_data!G137="","",IF([1]source_data!I137="","",VLOOKUP([1]source_data!I137,[1]codelist_mapping!A:C,3,FALSE)))</f>
        <v>GTIR030</v>
      </c>
      <c r="L135" s="6" t="str">
        <f>IF([1]source_data!G137="","",IF([1]source_data!J137="","",VLOOKUP([1]source_data!J137,[1]codelist_mapping!A:C,3,FALSE)))</f>
        <v/>
      </c>
      <c r="M135" s="6" t="str">
        <f>IF([1]source_data!G137="","",IF([1]source_data!K137="","",IF([1]source_data!M137&lt;&gt;"",CONCATENATE(VLOOKUP([1]source_data!K137,[1]codelist_mapping!F:H,3,FALSE)&amp;";"&amp;VLOOKUP([1]source_data!L137,[1]codelist_mapping!F:H,3,FALSE)&amp;";"&amp;VLOOKUP([1]source_data!M137,[1]codelist_mapping!F:H,3,FALSE)),IF([1]source_data!L137&lt;&gt;"",CONCATENATE(VLOOKUP([1]source_data!K137,[1]codelist_mapping!F:H,3,FALSE)&amp;";"&amp;VLOOKUP([1]source_data!L137,[1]codelist_mapping!F:H,3,FALSE)),IF([1]source_data!K137&lt;&gt;"",CONCATENATE(VLOOKUP([1]source_data!K137,[1]codelist_mapping!F:H,3,FALSE)))))))</f>
        <v>GTIP070;GTIP050</v>
      </c>
      <c r="N135" s="9" t="str">
        <f>IF([1]source_data!G137="","",IF([1]source_data!D137="","",VLOOKUP([1]source_data!D137,[1]geo_data!A:I,9,FALSE)))</f>
        <v>Smethwick</v>
      </c>
      <c r="O135" s="9" t="str">
        <f>IF([1]source_data!G137="","",IF([1]source_data!D137="","",VLOOKUP([1]source_data!D137,[1]geo_data!A:I,8,FALSE)))</f>
        <v>E05001277</v>
      </c>
      <c r="P135" s="9" t="str">
        <f>IF([1]source_data!G137="","",IF(LEFT(O135,3)="E05","WD",IF(LEFT(O135,3)="S13","WD",IF(LEFT(O135,3)="W05","WD",IF(LEFT(O135,3)="W06","UA",IF(LEFT(O135,3)="S12","CA",IF(LEFT(O135,3)="E06","UA",IF(LEFT(O135,3)="E07","NMD",IF(LEFT(O135,3)="E08","MD",IF(LEFT(O135,3)="E09","LONB"))))))))))</f>
        <v>WD</v>
      </c>
      <c r="Q135" s="9" t="str">
        <f>IF([1]source_data!G137="","",IF([1]source_data!D137="","",VLOOKUP([1]source_data!D137,[1]geo_data!A:I,7,FALSE)))</f>
        <v>Sandwell</v>
      </c>
      <c r="R135" s="9" t="str">
        <f>IF([1]source_data!G137="","",IF([1]source_data!D137="","",VLOOKUP([1]source_data!D137,[1]geo_data!A:I,6,FALSE)))</f>
        <v>E08000028</v>
      </c>
      <c r="S135" s="9" t="str">
        <f>IF([1]source_data!G137="","",IF(LEFT(R135,3)="E05","WD",IF(LEFT(R135,3)="S13","WD",IF(LEFT(R135,3)="W05","WD",IF(LEFT(R135,3)="W06","UA",IF(LEFT(R135,3)="S12","CA",IF(LEFT(R135,3)="E06","UA",IF(LEFT(R135,3)="E07","NMD",IF(LEFT(R135,3)="E08","MD",IF(LEFT(R135,3)="E09","LONB"))))))))))</f>
        <v>MD</v>
      </c>
      <c r="T135" s="6" t="str">
        <f>IF([1]source_data!G137="","",IF([1]source_data!N137="","",[1]source_data!N137))</f>
        <v>Hardship Grant</v>
      </c>
      <c r="U135" s="10">
        <f>IF([1]source_data!G137="","",[1]tailored_settings!$B$8)</f>
        <v>45622</v>
      </c>
      <c r="V135" s="6" t="str">
        <f>IF([1]source_data!G137="","",[1]tailored_settings!$B$9)</f>
        <v>http://www.longleigh.org/</v>
      </c>
      <c r="W135" s="8">
        <f>IF([1]source_data!G137="","",IF([1]source_data!O137="","",[1]source_data!O137))</f>
        <v>45197</v>
      </c>
      <c r="X135" s="8">
        <f>IF([1]source_data!G137="","",IF([1]source_data!P137="","",[1]source_data!P137))</f>
        <v>45268</v>
      </c>
      <c r="Y135" s="6" t="str">
        <f>IF([1]source_data!G137="","",IF([1]source_data!Q137="","",[1]source_data!Q137))</f>
        <v/>
      </c>
      <c r="Z135" s="11" t="str">
        <f>IF([1]source_data!G137="","",IF([1]source_data!I137="","",[1]tailored_settings!$B$10))</f>
        <v>Primary grant reason</v>
      </c>
      <c r="AA135" s="11" t="str">
        <f>IF([1]source_data!G137="","",IF([1]source_data!I137="","",[1]source_data!I137))</f>
        <v>1. Customer (or family member residing with them) with a diagnosed condition or disability (physical and/or sensory and/or behavioural)</v>
      </c>
      <c r="AB135" s="11" t="str">
        <f>IF([1]source_data!G137="","",IF([1]source_data!J137="","",[1]tailored_settings!$B$11))</f>
        <v/>
      </c>
      <c r="AC135" s="11" t="str">
        <f>IF([1]source_data!G137="","",IF([1]source_data!J137="","",[1]source_data!J137))</f>
        <v/>
      </c>
      <c r="AD135" s="11" t="str">
        <f>IF([1]source_data!G137="","",IF([1]source_data!K137="","",[1]tailored_settings!$B$12))</f>
        <v>Grant purpose</v>
      </c>
      <c r="AE135" s="11" t="str">
        <f>IF([1]source_data!G137="","",IF([1]source_data!K137="","",[1]source_data!K137))</f>
        <v>Food Vouchers</v>
      </c>
      <c r="AF135" s="11" t="str">
        <f>IF([1]source_data!G137="","",IF([1]source_data!L137="","",[1]tailored_settings!$B$13))</f>
        <v>Grant purpose</v>
      </c>
      <c r="AG135" s="11" t="str">
        <f>IF([1]source_data!G137="","",IF([1]source_data!L137="","",[1]source_data!L137))</f>
        <v>Utility Vouchers</v>
      </c>
      <c r="AH135" s="11" t="str">
        <f>IF([1]source_data!G137="","",IF([1]source_data!M137="","",[1]tailored_settings!$B$14))</f>
        <v/>
      </c>
      <c r="AI135" s="11" t="str">
        <f>IF([1]source_data!G137="","",IF([1]source_data!M137="","",[1]source_data!M137))</f>
        <v/>
      </c>
    </row>
    <row r="136" spans="1:35" x14ac:dyDescent="0.2">
      <c r="A136" s="6" t="str">
        <f>IF([1]source_data!G138="","",IF(AND([1]source_data!C138&lt;&gt;"",[1]tailored_settings!$B$15="Publish"),CONCATENATE([1]tailored_settings!$B$2&amp;[1]source_data!C138),IF(AND([1]source_data!C138&lt;&gt;"",[1]tailored_settings!$B$15="Do not publish"),CONCATENATE([1]tailored_settings!$B$2&amp;TEXT(ROW(A136)-1,"0000")&amp;"_"&amp;TEXT(F136,"yyyy-mm")),CONCATENATE([1]tailored_settings!$B$2&amp;TEXT(ROW(A136)-1,"0000")&amp;"_"&amp;TEXT(F136,"yyyy-mm")))))</f>
        <v>360G-Longleigh-E23-00154W</v>
      </c>
      <c r="B136" s="6" t="str">
        <f>IF([1]source_data!G138="","",IF([1]source_data!E138&lt;&gt;"",[1]source_data!E138,CONCATENATE("Grant to "&amp;G136)))</f>
        <v>Grant to Individual Recipient</v>
      </c>
      <c r="C136" s="6" t="str">
        <f>IF([1]source_data!G138="","",IF([1]source_data!F138="","",[1]source_data!F138))</f>
        <v>Helping to alleviate financial hardship</v>
      </c>
      <c r="D136" s="7">
        <f>IF([1]source_data!G138="","",IF([1]source_data!G138="","",[1]source_data!G138))</f>
        <v>1000</v>
      </c>
      <c r="E136" s="6" t="str">
        <f>IF([1]source_data!G138="","",[1]tailored_settings!$B$3)</f>
        <v>GBP</v>
      </c>
      <c r="F136" s="8">
        <f>IF([1]source_data!G138="","",IF([1]source_data!H138="","",[1]source_data!H138))</f>
        <v>45197</v>
      </c>
      <c r="G136" s="6" t="str">
        <f>IF([1]source_data!G138="","",[1]tailored_settings!$B$5)</f>
        <v>Individual Recipient</v>
      </c>
      <c r="H136" s="6" t="str">
        <f>IF([1]source_data!G138="","",IF(AND([1]source_data!A138&lt;&gt;"",[1]tailored_settings!$B$16="Publish"),CONCATENATE([1]tailored_settings!$B$2&amp;[1]source_data!A138),IF(AND([1]source_data!A138&lt;&gt;"",[1]tailored_settings!$B$16="Do not publish"),CONCATENATE([1]tailored_settings!$B$4&amp;TEXT(ROW(A136)-1,"0000")&amp;"_"&amp;TEXT(F136,"yyyy-mm")),CONCATENATE([1]tailored_settings!$B$4&amp;TEXT(ROW(A136)-1,"0000")&amp;"_"&amp;TEXT(F136,"yyyy-mm")))))</f>
        <v>360G-Longleigh-IND-0135_2023-09</v>
      </c>
      <c r="I136" s="6" t="str">
        <f>IF([1]source_data!G138="","",[1]tailored_settings!$B$7)</f>
        <v>Longleigh Foundation</v>
      </c>
      <c r="J136" s="6" t="str">
        <f>IF([1]source_data!G138="","",[1]tailored_settings!$B$6)</f>
        <v>GB-CHC-1169016</v>
      </c>
      <c r="K136" s="6" t="str">
        <f>IF([1]source_data!G138="","",IF([1]source_data!I138="","",VLOOKUP([1]source_data!I138,[1]codelist_mapping!A:C,3,FALSE)))</f>
        <v>GTIR080</v>
      </c>
      <c r="L136" s="6" t="str">
        <f>IF([1]source_data!G138="","",IF([1]source_data!J138="","",VLOOKUP([1]source_data!J138,[1]codelist_mapping!A:C,3,FALSE)))</f>
        <v/>
      </c>
      <c r="M136" s="6" t="str">
        <f>IF([1]source_data!G138="","",IF([1]source_data!K138="","",IF([1]source_data!M138&lt;&gt;"",CONCATENATE(VLOOKUP([1]source_data!K138,[1]codelist_mapping!F:H,3,FALSE)&amp;";"&amp;VLOOKUP([1]source_data!L138,[1]codelist_mapping!F:H,3,FALSE)&amp;";"&amp;VLOOKUP([1]source_data!M138,[1]codelist_mapping!F:H,3,FALSE)),IF([1]source_data!L138&lt;&gt;"",CONCATENATE(VLOOKUP([1]source_data!K138,[1]codelist_mapping!F:H,3,FALSE)&amp;";"&amp;VLOOKUP([1]source_data!L138,[1]codelist_mapping!F:H,3,FALSE)),IF([1]source_data!K138&lt;&gt;"",CONCATENATE(VLOOKUP([1]source_data!K138,[1]codelist_mapping!F:H,3,FALSE)))))))</f>
        <v>GTIP020;GTIP070</v>
      </c>
      <c r="N136" s="9" t="str">
        <f>IF([1]source_data!G138="","",IF([1]source_data!D138="","",VLOOKUP([1]source_data!D138,[1]geo_data!A:I,9,FALSE)))</f>
        <v>Peartree</v>
      </c>
      <c r="O136" s="9" t="str">
        <f>IF([1]source_data!G138="","",IF([1]source_data!D138="","",VLOOKUP([1]source_data!D138,[1]geo_data!A:I,8,FALSE)))</f>
        <v>E05015499</v>
      </c>
      <c r="P136" s="9" t="str">
        <f>IF([1]source_data!G138="","",IF(LEFT(O136,3)="E05","WD",IF(LEFT(O136,3)="S13","WD",IF(LEFT(O136,3)="W05","WD",IF(LEFT(O136,3)="W06","UA",IF(LEFT(O136,3)="S12","CA",IF(LEFT(O136,3)="E06","UA",IF(LEFT(O136,3)="E07","NMD",IF(LEFT(O136,3)="E08","MD",IF(LEFT(O136,3)="E09","LONB"))))))))))</f>
        <v>WD</v>
      </c>
      <c r="Q136" s="9" t="str">
        <f>IF([1]source_data!G138="","",IF([1]source_data!D138="","",VLOOKUP([1]source_data!D138,[1]geo_data!A:I,7,FALSE)))</f>
        <v>Southampton</v>
      </c>
      <c r="R136" s="9" t="str">
        <f>IF([1]source_data!G138="","",IF([1]source_data!D138="","",VLOOKUP([1]source_data!D138,[1]geo_data!A:I,6,FALSE)))</f>
        <v>E06000045</v>
      </c>
      <c r="S136" s="9" t="str">
        <f>IF([1]source_data!G138="","",IF(LEFT(R136,3)="E05","WD",IF(LEFT(R136,3)="S13","WD",IF(LEFT(R136,3)="W05","WD",IF(LEFT(R136,3)="W06","UA",IF(LEFT(R136,3)="S12","CA",IF(LEFT(R136,3)="E06","UA",IF(LEFT(R136,3)="E07","NMD",IF(LEFT(R136,3)="E08","MD",IF(LEFT(R136,3)="E09","LONB"))))))))))</f>
        <v>UA</v>
      </c>
      <c r="T136" s="6" t="str">
        <f>IF([1]source_data!G138="","",IF([1]source_data!N138="","",[1]source_data!N138))</f>
        <v>Hardship Grant</v>
      </c>
      <c r="U136" s="10">
        <f>IF([1]source_data!G138="","",[1]tailored_settings!$B$8)</f>
        <v>45622</v>
      </c>
      <c r="V136" s="6" t="str">
        <f>IF([1]source_data!G138="","",[1]tailored_settings!$B$9)</f>
        <v>http://www.longleigh.org/</v>
      </c>
      <c r="W136" s="8">
        <f>IF([1]source_data!G138="","",IF([1]source_data!O138="","",[1]source_data!O138))</f>
        <v>45197</v>
      </c>
      <c r="X136" s="8">
        <f>IF([1]source_data!G138="","",IF([1]source_data!P138="","",[1]source_data!P138))</f>
        <v>45268</v>
      </c>
      <c r="Y136" s="6" t="str">
        <f>IF([1]source_data!G138="","",IF([1]source_data!Q138="","",[1]source_data!Q138))</f>
        <v/>
      </c>
      <c r="Z136" s="11" t="str">
        <f>IF([1]source_data!G138="","",IF([1]source_data!I138="","",[1]tailored_settings!$B$10))</f>
        <v>Primary grant reason</v>
      </c>
      <c r="AA136" s="11" t="str">
        <f>IF([1]source_data!G138="","",IF([1]source_data!I138="","",[1]source_data!I138))</f>
        <v>3  Customer/family moving from homelessness/supported living into independent living</v>
      </c>
      <c r="AB136" s="11" t="str">
        <f>IF([1]source_data!G138="","",IF([1]source_data!J138="","",[1]tailored_settings!$B$11))</f>
        <v/>
      </c>
      <c r="AC136" s="11" t="str">
        <f>IF([1]source_data!G138="","",IF([1]source_data!J138="","",[1]source_data!J138))</f>
        <v/>
      </c>
      <c r="AD136" s="11" t="str">
        <f>IF([1]source_data!G138="","",IF([1]source_data!K138="","",[1]tailored_settings!$B$12))</f>
        <v>Grant purpose</v>
      </c>
      <c r="AE136" s="11" t="str">
        <f>IF([1]source_data!G138="","",IF([1]source_data!K138="","",[1]source_data!K138))</f>
        <v>Appliances</v>
      </c>
      <c r="AF136" s="11" t="str">
        <f>IF([1]source_data!G138="","",IF([1]source_data!L138="","",[1]tailored_settings!$B$13))</f>
        <v>Grant purpose</v>
      </c>
      <c r="AG136" s="11" t="str">
        <f>IF([1]source_data!G138="","",IF([1]source_data!L138="","",[1]source_data!L138))</f>
        <v>Food Vouchers</v>
      </c>
      <c r="AH136" s="11" t="str">
        <f>IF([1]source_data!G138="","",IF([1]source_data!M138="","",[1]tailored_settings!$B$14))</f>
        <v/>
      </c>
      <c r="AI136" s="11" t="str">
        <f>IF([1]source_data!G138="","",IF([1]source_data!M138="","",[1]source_data!M138))</f>
        <v/>
      </c>
    </row>
    <row r="137" spans="1:35" x14ac:dyDescent="0.2">
      <c r="A137" s="6" t="str">
        <f>IF([1]source_data!G139="","",IF(AND([1]source_data!C139&lt;&gt;"",[1]tailored_settings!$B$15="Publish"),CONCATENATE([1]tailored_settings!$B$2&amp;[1]source_data!C139),IF(AND([1]source_data!C139&lt;&gt;"",[1]tailored_settings!$B$15="Do not publish"),CONCATENATE([1]tailored_settings!$B$2&amp;TEXT(ROW(A137)-1,"0000")&amp;"_"&amp;TEXT(F137,"yyyy-mm")),CONCATENATE([1]tailored_settings!$B$2&amp;TEXT(ROW(A137)-1,"0000")&amp;"_"&amp;TEXT(F137,"yyyy-mm")))))</f>
        <v>360G-Longleigh-E23-00155W</v>
      </c>
      <c r="B137" s="6" t="str">
        <f>IF([1]source_data!G139="","",IF([1]source_data!E139&lt;&gt;"",[1]source_data!E139,CONCATENATE("Grant to "&amp;G137)))</f>
        <v>Grant to Individual Recipient</v>
      </c>
      <c r="C137" s="6" t="str">
        <f>IF([1]source_data!G139="","",IF([1]source_data!F139="","",[1]source_data!F139))</f>
        <v>Providing financial aid after an impactful incident</v>
      </c>
      <c r="D137" s="7">
        <f>IF([1]source_data!G139="","",IF([1]source_data!G139="","",[1]source_data!G139))</f>
        <v>2500</v>
      </c>
      <c r="E137" s="6" t="str">
        <f>IF([1]source_data!G139="","",[1]tailored_settings!$B$3)</f>
        <v>GBP</v>
      </c>
      <c r="F137" s="8">
        <f>IF([1]source_data!G139="","",IF([1]source_data!H139="","",[1]source_data!H139))</f>
        <v>45201</v>
      </c>
      <c r="G137" s="6" t="str">
        <f>IF([1]source_data!G139="","",[1]tailored_settings!$B$5)</f>
        <v>Individual Recipient</v>
      </c>
      <c r="H137" s="6" t="str">
        <f>IF([1]source_data!G139="","",IF(AND([1]source_data!A139&lt;&gt;"",[1]tailored_settings!$B$16="Publish"),CONCATENATE([1]tailored_settings!$B$2&amp;[1]source_data!A139),IF(AND([1]source_data!A139&lt;&gt;"",[1]tailored_settings!$B$16="Do not publish"),CONCATENATE([1]tailored_settings!$B$4&amp;TEXT(ROW(A137)-1,"0000")&amp;"_"&amp;TEXT(F137,"yyyy-mm")),CONCATENATE([1]tailored_settings!$B$4&amp;TEXT(ROW(A137)-1,"0000")&amp;"_"&amp;TEXT(F137,"yyyy-mm")))))</f>
        <v>360G-Longleigh-IND-0136_2023-10</v>
      </c>
      <c r="I137" s="6" t="str">
        <f>IF([1]source_data!G139="","",[1]tailored_settings!$B$7)</f>
        <v>Longleigh Foundation</v>
      </c>
      <c r="J137" s="6" t="str">
        <f>IF([1]source_data!G139="","",[1]tailored_settings!$B$6)</f>
        <v>GB-CHC-1169016</v>
      </c>
      <c r="K137" s="6" t="str">
        <f>IF([1]source_data!G139="","",IF([1]source_data!I139="","",VLOOKUP([1]source_data!I139,[1]codelist_mapping!A:C,3,FALSE)))</f>
        <v>GTIR010</v>
      </c>
      <c r="L137" s="6" t="str">
        <f>IF([1]source_data!G139="","",IF([1]source_data!J139="","",VLOOKUP([1]source_data!J139,[1]codelist_mapping!A:C,3,FALSE)))</f>
        <v/>
      </c>
      <c r="M137" s="6" t="str">
        <f>IF([1]source_data!G139="","",IF([1]source_data!K139="","",IF([1]source_data!M139&lt;&gt;"",CONCATENATE(VLOOKUP([1]source_data!K139,[1]codelist_mapping!F:H,3,FALSE)&amp;";"&amp;VLOOKUP([1]source_data!L139,[1]codelist_mapping!F:H,3,FALSE)&amp;";"&amp;VLOOKUP([1]source_data!M139,[1]codelist_mapping!F:H,3,FALSE)),IF([1]source_data!L139&lt;&gt;"",CONCATENATE(VLOOKUP([1]source_data!K139,[1]codelist_mapping!F:H,3,FALSE)&amp;";"&amp;VLOOKUP([1]source_data!L139,[1]codelist_mapping!F:H,3,FALSE)),IF([1]source_data!K139&lt;&gt;"",CONCATENATE(VLOOKUP([1]source_data!K139,[1]codelist_mapping!F:H,3,FALSE)))))))</f>
        <v>GTIP170</v>
      </c>
      <c r="N137" s="9" t="str">
        <f>IF([1]source_data!G139="","",IF([1]source_data!D139="","",VLOOKUP([1]source_data!D139,[1]geo_data!A:I,9,FALSE)))</f>
        <v>Stroud Slade</v>
      </c>
      <c r="O137" s="9" t="str">
        <f>IF([1]source_data!G139="","",IF([1]source_data!D139="","",VLOOKUP([1]source_data!D139,[1]geo_data!A:I,8,FALSE)))</f>
        <v>E05010988</v>
      </c>
      <c r="P137" s="9" t="str">
        <f>IF([1]source_data!G139="","",IF(LEFT(O137,3)="E05","WD",IF(LEFT(O137,3)="S13","WD",IF(LEFT(O137,3)="W05","WD",IF(LEFT(O137,3)="W06","UA",IF(LEFT(O137,3)="S12","CA",IF(LEFT(O137,3)="E06","UA",IF(LEFT(O137,3)="E07","NMD",IF(LEFT(O137,3)="E08","MD",IF(LEFT(O137,3)="E09","LONB"))))))))))</f>
        <v>WD</v>
      </c>
      <c r="Q137" s="9" t="str">
        <f>IF([1]source_data!G139="","",IF([1]source_data!D139="","",VLOOKUP([1]source_data!D139,[1]geo_data!A:I,7,FALSE)))</f>
        <v>Stroud</v>
      </c>
      <c r="R137" s="9" t="str">
        <f>IF([1]source_data!G139="","",IF([1]source_data!D139="","",VLOOKUP([1]source_data!D139,[1]geo_data!A:I,6,FALSE)))</f>
        <v>E07000082</v>
      </c>
      <c r="S137" s="9" t="str">
        <f>IF([1]source_data!G139="","",IF(LEFT(R137,3)="E05","WD",IF(LEFT(R137,3)="S13","WD",IF(LEFT(R137,3)="W05","WD",IF(LEFT(R137,3)="W06","UA",IF(LEFT(R137,3)="S12","CA",IF(LEFT(R137,3)="E06","UA",IF(LEFT(R137,3)="E07","NMD",IF(LEFT(R137,3)="E08","MD",IF(LEFT(R137,3)="E09","LONB"))))))))))</f>
        <v>NMD</v>
      </c>
      <c r="T137" s="6" t="str">
        <f>IF([1]source_data!G139="","",IF([1]source_data!N139="","",[1]source_data!N139))</f>
        <v>Critical Incident Grant</v>
      </c>
      <c r="U137" s="10">
        <f>IF([1]source_data!G139="","",[1]tailored_settings!$B$8)</f>
        <v>45622</v>
      </c>
      <c r="V137" s="6" t="str">
        <f>IF([1]source_data!G139="","",[1]tailored_settings!$B$9)</f>
        <v>http://www.longleigh.org/</v>
      </c>
      <c r="W137" s="8">
        <f>IF([1]source_data!G139="","",IF([1]source_data!O139="","",[1]source_data!O139))</f>
        <v>45201</v>
      </c>
      <c r="X137" s="8">
        <f>IF([1]source_data!G139="","",IF([1]source_data!P139="","",[1]source_data!P139))</f>
        <v>45269</v>
      </c>
      <c r="Y137" s="6" t="str">
        <f>IF([1]source_data!G139="","",IF([1]source_data!Q139="","",[1]source_data!Q139))</f>
        <v/>
      </c>
      <c r="Z137" s="11" t="str">
        <f>IF([1]source_data!G139="","",IF([1]source_data!I139="","",[1]tailored_settings!$B$10))</f>
        <v>Primary grant reason</v>
      </c>
      <c r="AA137" s="11" t="str">
        <f>IF([1]source_data!G139="","",IF([1]source_data!I139="","",[1]source_data!I139))</f>
        <v>7. Customer where there is a child/ren in receipt of means-tested free school meals</v>
      </c>
      <c r="AB137" s="11" t="str">
        <f>IF([1]source_data!G139="","",IF([1]source_data!J139="","",[1]tailored_settings!$B$11))</f>
        <v/>
      </c>
      <c r="AC137" s="11" t="str">
        <f>IF([1]source_data!G139="","",IF([1]source_data!J139="","",[1]source_data!J139))</f>
        <v/>
      </c>
      <c r="AD137" s="11" t="str">
        <f>IF([1]source_data!G139="","",IF([1]source_data!K139="","",[1]tailored_settings!$B$12))</f>
        <v>Grant purpose</v>
      </c>
      <c r="AE137" s="11" t="str">
        <f>IF([1]source_data!G139="","",IF([1]source_data!K139="","",[1]source_data!K139))</f>
        <v>Funeral Costs</v>
      </c>
      <c r="AF137" s="11" t="str">
        <f>IF([1]source_data!G139="","",IF([1]source_data!L139="","",[1]tailored_settings!$B$13))</f>
        <v/>
      </c>
      <c r="AG137" s="11" t="str">
        <f>IF([1]source_data!G139="","",IF([1]source_data!L139="","",[1]source_data!L139))</f>
        <v/>
      </c>
      <c r="AH137" s="11" t="str">
        <f>IF([1]source_data!G139="","",IF([1]source_data!M139="","",[1]tailored_settings!$B$14))</f>
        <v/>
      </c>
      <c r="AI137" s="11" t="str">
        <f>IF([1]source_data!G139="","",IF([1]source_data!M139="","",[1]source_data!M139))</f>
        <v/>
      </c>
    </row>
    <row r="138" spans="1:35" x14ac:dyDescent="0.2">
      <c r="A138" s="6" t="str">
        <f>IF([1]source_data!G140="","",IF(AND([1]source_data!C140&lt;&gt;"",[1]tailored_settings!$B$15="Publish"),CONCATENATE([1]tailored_settings!$B$2&amp;[1]source_data!C140),IF(AND([1]source_data!C140&lt;&gt;"",[1]tailored_settings!$B$15="Do not publish"),CONCATENATE([1]tailored_settings!$B$2&amp;TEXT(ROW(A138)-1,"0000")&amp;"_"&amp;TEXT(F138,"yyyy-mm")),CONCATENATE([1]tailored_settings!$B$2&amp;TEXT(ROW(A138)-1,"0000")&amp;"_"&amp;TEXT(F138,"yyyy-mm")))))</f>
        <v>360G-Longleigh-E23-00158W</v>
      </c>
      <c r="B138" s="6" t="str">
        <f>IF([1]source_data!G140="","",IF([1]source_data!E140&lt;&gt;"",[1]source_data!E140,CONCATENATE("Grant to "&amp;G138)))</f>
        <v>Grant to Individual Recipient</v>
      </c>
      <c r="C138" s="6" t="str">
        <f>IF([1]source_data!G140="","",IF([1]source_data!F140="","",[1]source_data!F140))</f>
        <v>Helping to alleviate financial hardship</v>
      </c>
      <c r="D138" s="7">
        <f>IF([1]source_data!G140="","",IF([1]source_data!G140="","",[1]source_data!G140))</f>
        <v>926.13</v>
      </c>
      <c r="E138" s="6" t="str">
        <f>IF([1]source_data!G140="","",[1]tailored_settings!$B$3)</f>
        <v>GBP</v>
      </c>
      <c r="F138" s="8">
        <f>IF([1]source_data!G140="","",IF([1]source_data!H140="","",[1]source_data!H140))</f>
        <v>45203</v>
      </c>
      <c r="G138" s="6" t="str">
        <f>IF([1]source_data!G140="","",[1]tailored_settings!$B$5)</f>
        <v>Individual Recipient</v>
      </c>
      <c r="H138" s="6" t="str">
        <f>IF([1]source_data!G140="","",IF(AND([1]source_data!A140&lt;&gt;"",[1]tailored_settings!$B$16="Publish"),CONCATENATE([1]tailored_settings!$B$2&amp;[1]source_data!A140),IF(AND([1]source_data!A140&lt;&gt;"",[1]tailored_settings!$B$16="Do not publish"),CONCATENATE([1]tailored_settings!$B$4&amp;TEXT(ROW(A138)-1,"0000")&amp;"_"&amp;TEXT(F138,"yyyy-mm")),CONCATENATE([1]tailored_settings!$B$4&amp;TEXT(ROW(A138)-1,"0000")&amp;"_"&amp;TEXT(F138,"yyyy-mm")))))</f>
        <v>360G-Longleigh-IND-0137_2023-10</v>
      </c>
      <c r="I138" s="6" t="str">
        <f>IF([1]source_data!G140="","",[1]tailored_settings!$B$7)</f>
        <v>Longleigh Foundation</v>
      </c>
      <c r="J138" s="6" t="str">
        <f>IF([1]source_data!G140="","",[1]tailored_settings!$B$6)</f>
        <v>GB-CHC-1169016</v>
      </c>
      <c r="K138" s="6" t="str">
        <f>IF([1]source_data!G140="","",IF([1]source_data!I140="","",VLOOKUP([1]source_data!I140,[1]codelist_mapping!A:C,3,FALSE)))</f>
        <v>GTIR040</v>
      </c>
      <c r="L138" s="6" t="str">
        <f>IF([1]source_data!G140="","",IF([1]source_data!J140="","",VLOOKUP([1]source_data!J140,[1]codelist_mapping!A:C,3,FALSE)))</f>
        <v/>
      </c>
      <c r="M138" s="6" t="str">
        <f>IF([1]source_data!G140="","",IF([1]source_data!K140="","",IF([1]source_data!M140&lt;&gt;"",CONCATENATE(VLOOKUP([1]source_data!K140,[1]codelist_mapping!F:H,3,FALSE)&amp;";"&amp;VLOOKUP([1]source_data!L140,[1]codelist_mapping!F:H,3,FALSE)&amp;";"&amp;VLOOKUP([1]source_data!M140,[1]codelist_mapping!F:H,3,FALSE)),IF([1]source_data!L140&lt;&gt;"",CONCATENATE(VLOOKUP([1]source_data!K140,[1]codelist_mapping!F:H,3,FALSE)&amp;";"&amp;VLOOKUP([1]source_data!L140,[1]codelist_mapping!F:H,3,FALSE)),IF([1]source_data!K140&lt;&gt;"",CONCATENATE(VLOOKUP([1]source_data!K140,[1]codelist_mapping!F:H,3,FALSE)))))))</f>
        <v>GTIP020</v>
      </c>
      <c r="N138" s="9" t="str">
        <f>IF([1]source_data!G140="","",IF([1]source_data!D140="","",VLOOKUP([1]source_data!D140,[1]geo_data!A:I,9,FALSE)))</f>
        <v>Winton East</v>
      </c>
      <c r="O138" s="9" t="str">
        <f>IF([1]source_data!G140="","",IF([1]source_data!D140="","",VLOOKUP([1]source_data!D140,[1]geo_data!A:I,8,FALSE)))</f>
        <v>E05012681</v>
      </c>
      <c r="P138" s="9" t="str">
        <f>IF([1]source_data!G140="","",IF(LEFT(O138,3)="E05","WD",IF(LEFT(O138,3)="S13","WD",IF(LEFT(O138,3)="W05","WD",IF(LEFT(O138,3)="W06","UA",IF(LEFT(O138,3)="S12","CA",IF(LEFT(O138,3)="E06","UA",IF(LEFT(O138,3)="E07","NMD",IF(LEFT(O138,3)="E08","MD",IF(LEFT(O138,3)="E09","LONB"))))))))))</f>
        <v>WD</v>
      </c>
      <c r="Q138" s="9" t="str">
        <f>IF([1]source_data!G140="","",IF([1]source_data!D140="","",VLOOKUP([1]source_data!D140,[1]geo_data!A:I,7,FALSE)))</f>
        <v>Bournemouth, Christchurch and Poole</v>
      </c>
      <c r="R138" s="9" t="str">
        <f>IF([1]source_data!G140="","",IF([1]source_data!D140="","",VLOOKUP([1]source_data!D140,[1]geo_data!A:I,6,FALSE)))</f>
        <v>E06000058</v>
      </c>
      <c r="S138" s="9" t="str">
        <f>IF([1]source_data!G140="","",IF(LEFT(R138,3)="E05","WD",IF(LEFT(R138,3)="S13","WD",IF(LEFT(R138,3)="W05","WD",IF(LEFT(R138,3)="W06","UA",IF(LEFT(R138,3)="S12","CA",IF(LEFT(R138,3)="E06","UA",IF(LEFT(R138,3)="E07","NMD",IF(LEFT(R138,3)="E08","MD",IF(LEFT(R138,3)="E09","LONB"))))))))))</f>
        <v>UA</v>
      </c>
      <c r="T138" s="6" t="str">
        <f>IF([1]source_data!G140="","",IF([1]source_data!N140="","",[1]source_data!N140))</f>
        <v>Hardship Grant</v>
      </c>
      <c r="U138" s="10">
        <f>IF([1]source_data!G140="","",[1]tailored_settings!$B$8)</f>
        <v>45622</v>
      </c>
      <c r="V138" s="6" t="str">
        <f>IF([1]source_data!G140="","",[1]tailored_settings!$B$9)</f>
        <v>http://www.longleigh.org/</v>
      </c>
      <c r="W138" s="8">
        <f>IF([1]source_data!G140="","",IF([1]source_data!O140="","",[1]source_data!O140))</f>
        <v>45203</v>
      </c>
      <c r="X138" s="8">
        <f>IF([1]source_data!G140="","",IF([1]source_data!P140="","",[1]source_data!P140))</f>
        <v>45268</v>
      </c>
      <c r="Y138" s="6" t="str">
        <f>IF([1]source_data!G140="","",IF([1]source_data!Q140="","",[1]source_data!Q140))</f>
        <v/>
      </c>
      <c r="Z138" s="11" t="str">
        <f>IF([1]source_data!G140="","",IF([1]source_data!I140="","",[1]tailored_settings!$B$10))</f>
        <v>Primary grant reason</v>
      </c>
      <c r="AA138" s="11" t="str">
        <f>IF([1]source_data!G140="","",IF([1]source_data!I140="","",[1]source_data!I140))</f>
        <v>6a. Customer/family under the care of Social Services (Adult or Children’s) - MH</v>
      </c>
      <c r="AB138" s="11" t="str">
        <f>IF([1]source_data!G140="","",IF([1]source_data!J140="","",[1]tailored_settings!$B$11))</f>
        <v/>
      </c>
      <c r="AC138" s="11" t="str">
        <f>IF([1]source_data!G140="","",IF([1]source_data!J140="","",[1]source_data!J140))</f>
        <v/>
      </c>
      <c r="AD138" s="11" t="str">
        <f>IF([1]source_data!G140="","",IF([1]source_data!K140="","",[1]tailored_settings!$B$12))</f>
        <v>Grant purpose</v>
      </c>
      <c r="AE138" s="11" t="str">
        <f>IF([1]source_data!G140="","",IF([1]source_data!K140="","",[1]source_data!K140))</f>
        <v>Appliances</v>
      </c>
      <c r="AF138" s="11" t="str">
        <f>IF([1]source_data!G140="","",IF([1]source_data!L140="","",[1]tailored_settings!$B$13))</f>
        <v/>
      </c>
      <c r="AG138" s="11" t="str">
        <f>IF([1]source_data!G140="","",IF([1]source_data!L140="","",[1]source_data!L140))</f>
        <v/>
      </c>
      <c r="AH138" s="11" t="str">
        <f>IF([1]source_data!G140="","",IF([1]source_data!M140="","",[1]tailored_settings!$B$14))</f>
        <v/>
      </c>
      <c r="AI138" s="11" t="str">
        <f>IF([1]source_data!G140="","",IF([1]source_data!M140="","",[1]source_data!M140))</f>
        <v/>
      </c>
    </row>
    <row r="139" spans="1:35" x14ac:dyDescent="0.2">
      <c r="A139" s="6" t="str">
        <f>IF([1]source_data!G141="","",IF(AND([1]source_data!C141&lt;&gt;"",[1]tailored_settings!$B$15="Publish"),CONCATENATE([1]tailored_settings!$B$2&amp;[1]source_data!C141),IF(AND([1]source_data!C141&lt;&gt;"",[1]tailored_settings!$B$15="Do not publish"),CONCATENATE([1]tailored_settings!$B$2&amp;TEXT(ROW(A139)-1,"0000")&amp;"_"&amp;TEXT(F139,"yyyy-mm")),CONCATENATE([1]tailored_settings!$B$2&amp;TEXT(ROW(A139)-1,"0000")&amp;"_"&amp;TEXT(F139,"yyyy-mm")))))</f>
        <v>360G-Longleigh-E23-00159W</v>
      </c>
      <c r="B139" s="6" t="str">
        <f>IF([1]source_data!G141="","",IF([1]source_data!E141&lt;&gt;"",[1]source_data!E141,CONCATENATE("Grant to "&amp;G139)))</f>
        <v>Grant to Individual Recipient</v>
      </c>
      <c r="C139" s="6" t="str">
        <f>IF([1]source_data!G141="","",IF([1]source_data!F141="","",[1]source_data!F141))</f>
        <v>Helping to alleviate financial hardship</v>
      </c>
      <c r="D139" s="7">
        <f>IF([1]source_data!G141="","",IF([1]source_data!G141="","",[1]source_data!G141))</f>
        <v>1000</v>
      </c>
      <c r="E139" s="6" t="str">
        <f>IF([1]source_data!G141="","",[1]tailored_settings!$B$3)</f>
        <v>GBP</v>
      </c>
      <c r="F139" s="8">
        <f>IF([1]source_data!G141="","",IF([1]source_data!H141="","",[1]source_data!H141))</f>
        <v>45203</v>
      </c>
      <c r="G139" s="6" t="str">
        <f>IF([1]source_data!G141="","",[1]tailored_settings!$B$5)</f>
        <v>Individual Recipient</v>
      </c>
      <c r="H139" s="6" t="str">
        <f>IF([1]source_data!G141="","",IF(AND([1]source_data!A141&lt;&gt;"",[1]tailored_settings!$B$16="Publish"),CONCATENATE([1]tailored_settings!$B$2&amp;[1]source_data!A141),IF(AND([1]source_data!A141&lt;&gt;"",[1]tailored_settings!$B$16="Do not publish"),CONCATENATE([1]tailored_settings!$B$4&amp;TEXT(ROW(A139)-1,"0000")&amp;"_"&amp;TEXT(F139,"yyyy-mm")),CONCATENATE([1]tailored_settings!$B$4&amp;TEXT(ROW(A139)-1,"0000")&amp;"_"&amp;TEXT(F139,"yyyy-mm")))))</f>
        <v>360G-Longleigh-IND-0138_2023-10</v>
      </c>
      <c r="I139" s="6" t="str">
        <f>IF([1]source_data!G141="","",[1]tailored_settings!$B$7)</f>
        <v>Longleigh Foundation</v>
      </c>
      <c r="J139" s="6" t="str">
        <f>IF([1]source_data!G141="","",[1]tailored_settings!$B$6)</f>
        <v>GB-CHC-1169016</v>
      </c>
      <c r="K139" s="6" t="str">
        <f>IF([1]source_data!G141="","",IF([1]source_data!I141="","",VLOOKUP([1]source_data!I141,[1]codelist_mapping!A:C,3,FALSE)))</f>
        <v>GTIR010</v>
      </c>
      <c r="L139" s="6" t="str">
        <f>IF([1]source_data!G141="","",IF([1]source_data!J141="","",VLOOKUP([1]source_data!J141,[1]codelist_mapping!A:C,3,FALSE)))</f>
        <v/>
      </c>
      <c r="M139" s="6" t="str">
        <f>IF([1]source_data!G141="","",IF([1]source_data!K141="","",IF([1]source_data!M141&lt;&gt;"",CONCATENATE(VLOOKUP([1]source_data!K141,[1]codelist_mapping!F:H,3,FALSE)&amp;";"&amp;VLOOKUP([1]source_data!L141,[1]codelist_mapping!F:H,3,FALSE)&amp;";"&amp;VLOOKUP([1]source_data!M141,[1]codelist_mapping!F:H,3,FALSE)),IF([1]source_data!L141&lt;&gt;"",CONCATENATE(VLOOKUP([1]source_data!K141,[1]codelist_mapping!F:H,3,FALSE)&amp;";"&amp;VLOOKUP([1]source_data!L141,[1]codelist_mapping!F:H,3,FALSE)),IF([1]source_data!K141&lt;&gt;"",CONCATENATE(VLOOKUP([1]source_data!K141,[1]codelist_mapping!F:H,3,FALSE)))))))</f>
        <v>GTIP070;GTIP080</v>
      </c>
      <c r="N139" s="9" t="str">
        <f>IF([1]source_data!G141="","",IF([1]source_data!D141="","",VLOOKUP([1]source_data!D141,[1]geo_data!A:I,9,FALSE)))</f>
        <v>Taunton South</v>
      </c>
      <c r="O139" s="9" t="str">
        <f>IF([1]source_data!G141="","",IF([1]source_data!D141="","",VLOOKUP([1]source_data!D141,[1]geo_data!A:I,8,FALSE)))</f>
        <v>E05014384</v>
      </c>
      <c r="P139" s="9" t="str">
        <f>IF([1]source_data!G141="","",IF(LEFT(O139,3)="E05","WD",IF(LEFT(O139,3)="S13","WD",IF(LEFT(O139,3)="W05","WD",IF(LEFT(O139,3)="W06","UA",IF(LEFT(O139,3)="S12","CA",IF(LEFT(O139,3)="E06","UA",IF(LEFT(O139,3)="E07","NMD",IF(LEFT(O139,3)="E08","MD",IF(LEFT(O139,3)="E09","LONB"))))))))))</f>
        <v>WD</v>
      </c>
      <c r="Q139" s="9" t="str">
        <f>IF([1]source_data!G141="","",IF([1]source_data!D141="","",VLOOKUP([1]source_data!D141,[1]geo_data!A:I,7,FALSE)))</f>
        <v>Somerset</v>
      </c>
      <c r="R139" s="9" t="str">
        <f>IF([1]source_data!G141="","",IF([1]source_data!D141="","",VLOOKUP([1]source_data!D141,[1]geo_data!A:I,6,FALSE)))</f>
        <v>E06000066</v>
      </c>
      <c r="S139" s="9" t="str">
        <f>IF([1]source_data!G141="","",IF(LEFT(R139,3)="E05","WD",IF(LEFT(R139,3)="S13","WD",IF(LEFT(R139,3)="W05","WD",IF(LEFT(R139,3)="W06","UA",IF(LEFT(R139,3)="S12","CA",IF(LEFT(R139,3)="E06","UA",IF(LEFT(R139,3)="E07","NMD",IF(LEFT(R139,3)="E08","MD",IF(LEFT(R139,3)="E09","LONB"))))))))))</f>
        <v>UA</v>
      </c>
      <c r="T139" s="6" t="str">
        <f>IF([1]source_data!G141="","",IF([1]source_data!N141="","",[1]source_data!N141))</f>
        <v>Hardship Grant</v>
      </c>
      <c r="U139" s="10">
        <f>IF([1]source_data!G141="","",[1]tailored_settings!$B$8)</f>
        <v>45622</v>
      </c>
      <c r="V139" s="6" t="str">
        <f>IF([1]source_data!G141="","",[1]tailored_settings!$B$9)</f>
        <v>http://www.longleigh.org/</v>
      </c>
      <c r="W139" s="8">
        <f>IF([1]source_data!G141="","",IF([1]source_data!O141="","",[1]source_data!O141))</f>
        <v>45203</v>
      </c>
      <c r="X139" s="8">
        <f>IF([1]source_data!G141="","",IF([1]source_data!P141="","",[1]source_data!P141))</f>
        <v>45268</v>
      </c>
      <c r="Y139" s="6" t="str">
        <f>IF([1]source_data!G141="","",IF([1]source_data!Q141="","",[1]source_data!Q141))</f>
        <v/>
      </c>
      <c r="Z139" s="11" t="str">
        <f>IF([1]source_data!G141="","",IF([1]source_data!I141="","",[1]tailored_settings!$B$10))</f>
        <v>Primary grant reason</v>
      </c>
      <c r="AA139" s="11" t="str">
        <f>IF([1]source_data!G141="","",IF([1]source_data!I141="","",[1]source_data!I141))</f>
        <v>8. Customer is in financial hardship and their household meets one of two criteria</v>
      </c>
      <c r="AB139" s="11" t="str">
        <f>IF([1]source_data!G141="","",IF([1]source_data!J141="","",[1]tailored_settings!$B$11))</f>
        <v/>
      </c>
      <c r="AC139" s="11" t="str">
        <f>IF([1]source_data!G141="","",IF([1]source_data!J141="","",[1]source_data!J141))</f>
        <v/>
      </c>
      <c r="AD139" s="11" t="str">
        <f>IF([1]source_data!G141="","",IF([1]source_data!K141="","",[1]tailored_settings!$B$12))</f>
        <v>Grant purpose</v>
      </c>
      <c r="AE139" s="11" t="str">
        <f>IF([1]source_data!G141="","",IF([1]source_data!K141="","",[1]source_data!K141))</f>
        <v>Food Vouchers</v>
      </c>
      <c r="AF139" s="11" t="str">
        <f>IF([1]source_data!G141="","",IF([1]source_data!L141="","",[1]tailored_settings!$B$13))</f>
        <v>Grant purpose</v>
      </c>
      <c r="AG139" s="11" t="str">
        <f>IF([1]source_data!G141="","",IF([1]source_data!L141="","",[1]source_data!L141))</f>
        <v>Clothing</v>
      </c>
      <c r="AH139" s="11" t="str">
        <f>IF([1]source_data!G141="","",IF([1]source_data!M141="","",[1]tailored_settings!$B$14))</f>
        <v/>
      </c>
      <c r="AI139" s="11" t="str">
        <f>IF([1]source_data!G141="","",IF([1]source_data!M141="","",[1]source_data!M141))</f>
        <v/>
      </c>
    </row>
    <row r="140" spans="1:35" x14ac:dyDescent="0.2">
      <c r="A140" s="6" t="str">
        <f>IF([1]source_data!G142="","",IF(AND([1]source_data!C142&lt;&gt;"",[1]tailored_settings!$B$15="Publish"),CONCATENATE([1]tailored_settings!$B$2&amp;[1]source_data!C142),IF(AND([1]source_data!C142&lt;&gt;"",[1]tailored_settings!$B$15="Do not publish"),CONCATENATE([1]tailored_settings!$B$2&amp;TEXT(ROW(A140)-1,"0000")&amp;"_"&amp;TEXT(F140,"yyyy-mm")),CONCATENATE([1]tailored_settings!$B$2&amp;TEXT(ROW(A140)-1,"0000")&amp;"_"&amp;TEXT(F140,"yyyy-mm")))))</f>
        <v>360G-Longleigh-E23-00160W</v>
      </c>
      <c r="B140" s="6" t="str">
        <f>IF([1]source_data!G142="","",IF([1]source_data!E142&lt;&gt;"",[1]source_data!E142,CONCATENATE("Grant to "&amp;G140)))</f>
        <v>Grant to Individual Recipient</v>
      </c>
      <c r="C140" s="6" t="str">
        <f>IF([1]source_data!G142="","",IF([1]source_data!F142="","",[1]source_data!F142))</f>
        <v>Helping to alleviate financial hardship</v>
      </c>
      <c r="D140" s="7">
        <f>IF([1]source_data!G142="","",IF([1]source_data!G142="","",[1]source_data!G142))</f>
        <v>1008</v>
      </c>
      <c r="E140" s="6" t="str">
        <f>IF([1]source_data!G142="","",[1]tailored_settings!$B$3)</f>
        <v>GBP</v>
      </c>
      <c r="F140" s="8">
        <f>IF([1]source_data!G142="","",IF([1]source_data!H142="","",[1]source_data!H142))</f>
        <v>45201</v>
      </c>
      <c r="G140" s="6" t="str">
        <f>IF([1]source_data!G142="","",[1]tailored_settings!$B$5)</f>
        <v>Individual Recipient</v>
      </c>
      <c r="H140" s="6" t="str">
        <f>IF([1]source_data!G142="","",IF(AND([1]source_data!A142&lt;&gt;"",[1]tailored_settings!$B$16="Publish"),CONCATENATE([1]tailored_settings!$B$2&amp;[1]source_data!A142),IF(AND([1]source_data!A142&lt;&gt;"",[1]tailored_settings!$B$16="Do not publish"),CONCATENATE([1]tailored_settings!$B$4&amp;TEXT(ROW(A140)-1,"0000")&amp;"_"&amp;TEXT(F140,"yyyy-mm")),CONCATENATE([1]tailored_settings!$B$4&amp;TEXT(ROW(A140)-1,"0000")&amp;"_"&amp;TEXT(F140,"yyyy-mm")))))</f>
        <v>360G-Longleigh-IND-0139_2023-10</v>
      </c>
      <c r="I140" s="6" t="str">
        <f>IF([1]source_data!G142="","",[1]tailored_settings!$B$7)</f>
        <v>Longleigh Foundation</v>
      </c>
      <c r="J140" s="6" t="str">
        <f>IF([1]source_data!G142="","",[1]tailored_settings!$B$6)</f>
        <v>GB-CHC-1169016</v>
      </c>
      <c r="K140" s="6" t="str">
        <f>IF([1]source_data!G142="","",IF([1]source_data!I142="","",VLOOKUP([1]source_data!I142,[1]codelist_mapping!A:C,3,FALSE)))</f>
        <v>GTIR040</v>
      </c>
      <c r="L140" s="6" t="str">
        <f>IF([1]source_data!G142="","",IF([1]source_data!J142="","",VLOOKUP([1]source_data!J142,[1]codelist_mapping!A:C,3,FALSE)))</f>
        <v/>
      </c>
      <c r="M140" s="6" t="str">
        <f>IF([1]source_data!G142="","",IF([1]source_data!K142="","",IF([1]source_data!M142&lt;&gt;"",CONCATENATE(VLOOKUP([1]source_data!K142,[1]codelist_mapping!F:H,3,FALSE)&amp;";"&amp;VLOOKUP([1]source_data!L142,[1]codelist_mapping!F:H,3,FALSE)&amp;";"&amp;VLOOKUP([1]source_data!M142,[1]codelist_mapping!F:H,3,FALSE)),IF([1]source_data!L142&lt;&gt;"",CONCATENATE(VLOOKUP([1]source_data!K142,[1]codelist_mapping!F:H,3,FALSE)&amp;";"&amp;VLOOKUP([1]source_data!L142,[1]codelist_mapping!F:H,3,FALSE)),IF([1]source_data!K142&lt;&gt;"",CONCATENATE(VLOOKUP([1]source_data!K142,[1]codelist_mapping!F:H,3,FALSE)))))))</f>
        <v>GTIP070;GTIP020;GTIP050</v>
      </c>
      <c r="N140" s="9" t="str">
        <f>IF([1]source_data!G142="","",IF([1]source_data!D142="","",VLOOKUP([1]source_data!D142,[1]geo_data!A:I,9,FALSE)))</f>
        <v>Netherton, Woodside and St Andrews</v>
      </c>
      <c r="O140" s="9" t="str">
        <f>IF([1]source_data!G142="","",IF([1]source_data!D142="","",VLOOKUP([1]source_data!D142,[1]geo_data!A:I,8,FALSE)))</f>
        <v>E05001250</v>
      </c>
      <c r="P140" s="9" t="str">
        <f>IF([1]source_data!G142="","",IF(LEFT(O140,3)="E05","WD",IF(LEFT(O140,3)="S13","WD",IF(LEFT(O140,3)="W05","WD",IF(LEFT(O140,3)="W06","UA",IF(LEFT(O140,3)="S12","CA",IF(LEFT(O140,3)="E06","UA",IF(LEFT(O140,3)="E07","NMD",IF(LEFT(O140,3)="E08","MD",IF(LEFT(O140,3)="E09","LONB"))))))))))</f>
        <v>WD</v>
      </c>
      <c r="Q140" s="9" t="str">
        <f>IF([1]source_data!G142="","",IF([1]source_data!D142="","",VLOOKUP([1]source_data!D142,[1]geo_data!A:I,7,FALSE)))</f>
        <v>Dudley</v>
      </c>
      <c r="R140" s="9" t="str">
        <f>IF([1]source_data!G142="","",IF([1]source_data!D142="","",VLOOKUP([1]source_data!D142,[1]geo_data!A:I,6,FALSE)))</f>
        <v>E08000027</v>
      </c>
      <c r="S140" s="9" t="str">
        <f>IF([1]source_data!G142="","",IF(LEFT(R140,3)="E05","WD",IF(LEFT(R140,3)="S13","WD",IF(LEFT(R140,3)="W05","WD",IF(LEFT(R140,3)="W06","UA",IF(LEFT(R140,3)="S12","CA",IF(LEFT(R140,3)="E06","UA",IF(LEFT(R140,3)="E07","NMD",IF(LEFT(R140,3)="E08","MD",IF(LEFT(R140,3)="E09","LONB"))))))))))</f>
        <v>MD</v>
      </c>
      <c r="T140" s="6" t="str">
        <f>IF([1]source_data!G142="","",IF([1]source_data!N142="","",[1]source_data!N142))</f>
        <v>Hardship Grant</v>
      </c>
      <c r="U140" s="10">
        <f>IF([1]source_data!G142="","",[1]tailored_settings!$B$8)</f>
        <v>45622</v>
      </c>
      <c r="V140" s="6" t="str">
        <f>IF([1]source_data!G142="","",[1]tailored_settings!$B$9)</f>
        <v>http://www.longleigh.org/</v>
      </c>
      <c r="W140" s="8">
        <f>IF([1]source_data!G142="","",IF([1]source_data!O142="","",[1]source_data!O142))</f>
        <v>45201</v>
      </c>
      <c r="X140" s="8">
        <f>IF([1]source_data!G142="","",IF([1]source_data!P142="","",[1]source_data!P142))</f>
        <v>45269</v>
      </c>
      <c r="Y140" s="6" t="str">
        <f>IF([1]source_data!G142="","",IF([1]source_data!Q142="","",[1]source_data!Q142))</f>
        <v/>
      </c>
      <c r="Z140" s="11" t="str">
        <f>IF([1]source_data!G142="","",IF([1]source_data!I142="","",[1]tailored_settings!$B$10))</f>
        <v>Primary grant reason</v>
      </c>
      <c r="AA140" s="11" t="str">
        <f>IF([1]source_data!G142="","",IF([1]source_data!I142="","",[1]source_data!I142))</f>
        <v>2. Customer receiving medication and/or therapy for a mental health condition or substance addiction</v>
      </c>
      <c r="AB140" s="11" t="str">
        <f>IF([1]source_data!G142="","",IF([1]source_data!J142="","",[1]tailored_settings!$B$11))</f>
        <v/>
      </c>
      <c r="AC140" s="11" t="str">
        <f>IF([1]source_data!G142="","",IF([1]source_data!J142="","",[1]source_data!J142))</f>
        <v/>
      </c>
      <c r="AD140" s="11" t="str">
        <f>IF([1]source_data!G142="","",IF([1]source_data!K142="","",[1]tailored_settings!$B$12))</f>
        <v>Grant purpose</v>
      </c>
      <c r="AE140" s="11" t="str">
        <f>IF([1]source_data!G142="","",IF([1]source_data!K142="","",[1]source_data!K142))</f>
        <v>Food Vouchers</v>
      </c>
      <c r="AF140" s="11" t="str">
        <f>IF([1]source_data!G142="","",IF([1]source_data!L142="","",[1]tailored_settings!$B$13))</f>
        <v>Grant purpose</v>
      </c>
      <c r="AG140" s="11" t="str">
        <f>IF([1]source_data!G142="","",IF([1]source_data!L142="","",[1]source_data!L142))</f>
        <v>Appliances</v>
      </c>
      <c r="AH140" s="11" t="str">
        <f>IF([1]source_data!G142="","",IF([1]source_data!M142="","",[1]tailored_settings!$B$14))</f>
        <v>Grant purpose</v>
      </c>
      <c r="AI140" s="11" t="str">
        <f>IF([1]source_data!G142="","",IF([1]source_data!M142="","",[1]source_data!M142))</f>
        <v>Utility Vouchers</v>
      </c>
    </row>
    <row r="141" spans="1:35" x14ac:dyDescent="0.2">
      <c r="A141" s="6" t="str">
        <f>IF([1]source_data!G143="","",IF(AND([1]source_data!C143&lt;&gt;"",[1]tailored_settings!$B$15="Publish"),CONCATENATE([1]tailored_settings!$B$2&amp;[1]source_data!C143),IF(AND([1]source_data!C143&lt;&gt;"",[1]tailored_settings!$B$15="Do not publish"),CONCATENATE([1]tailored_settings!$B$2&amp;TEXT(ROW(A141)-1,"0000")&amp;"_"&amp;TEXT(F141,"yyyy-mm")),CONCATENATE([1]tailored_settings!$B$2&amp;TEXT(ROW(A141)-1,"0000")&amp;"_"&amp;TEXT(F141,"yyyy-mm")))))</f>
        <v>360G-Longleigh-E23-00161W</v>
      </c>
      <c r="B141" s="6" t="str">
        <f>IF([1]source_data!G143="","",IF([1]source_data!E143&lt;&gt;"",[1]source_data!E143,CONCATENATE("Grant to "&amp;G141)))</f>
        <v>Grant to Individual Recipient</v>
      </c>
      <c r="C141" s="6" t="str">
        <f>IF([1]source_data!G143="","",IF([1]source_data!F143="","",[1]source_data!F143))</f>
        <v>Helping to alleviate financial hardship</v>
      </c>
      <c r="D141" s="7">
        <f>IF([1]source_data!G143="","",IF([1]source_data!G143="","",[1]source_data!G143))</f>
        <v>920</v>
      </c>
      <c r="E141" s="6" t="str">
        <f>IF([1]source_data!G143="","",[1]tailored_settings!$B$3)</f>
        <v>GBP</v>
      </c>
      <c r="F141" s="8">
        <f>IF([1]source_data!G143="","",IF([1]source_data!H143="","",[1]source_data!H143))</f>
        <v>45202</v>
      </c>
      <c r="G141" s="6" t="str">
        <f>IF([1]source_data!G143="","",[1]tailored_settings!$B$5)</f>
        <v>Individual Recipient</v>
      </c>
      <c r="H141" s="6" t="str">
        <f>IF([1]source_data!G143="","",IF(AND([1]source_data!A143&lt;&gt;"",[1]tailored_settings!$B$16="Publish"),CONCATENATE([1]tailored_settings!$B$2&amp;[1]source_data!A143),IF(AND([1]source_data!A143&lt;&gt;"",[1]tailored_settings!$B$16="Do not publish"),CONCATENATE([1]tailored_settings!$B$4&amp;TEXT(ROW(A141)-1,"0000")&amp;"_"&amp;TEXT(F141,"yyyy-mm")),CONCATENATE([1]tailored_settings!$B$4&amp;TEXT(ROW(A141)-1,"0000")&amp;"_"&amp;TEXT(F141,"yyyy-mm")))))</f>
        <v>360G-Longleigh-IND-0140_2023-10</v>
      </c>
      <c r="I141" s="6" t="str">
        <f>IF([1]source_data!G143="","",[1]tailored_settings!$B$7)</f>
        <v>Longleigh Foundation</v>
      </c>
      <c r="J141" s="6" t="str">
        <f>IF([1]source_data!G143="","",[1]tailored_settings!$B$6)</f>
        <v>GB-CHC-1169016</v>
      </c>
      <c r="K141" s="6" t="str">
        <f>IF([1]source_data!G143="","",IF([1]source_data!I143="","",VLOOKUP([1]source_data!I143,[1]codelist_mapping!A:C,3,FALSE)))</f>
        <v>GTIR030</v>
      </c>
      <c r="L141" s="6" t="str">
        <f>IF([1]source_data!G143="","",IF([1]source_data!J143="","",VLOOKUP([1]source_data!J143,[1]codelist_mapping!A:C,3,FALSE)))</f>
        <v/>
      </c>
      <c r="M141" s="6" t="str">
        <f>IF([1]source_data!G143="","",IF([1]source_data!K143="","",IF([1]source_data!M143&lt;&gt;"",CONCATENATE(VLOOKUP([1]source_data!K143,[1]codelist_mapping!F:H,3,FALSE)&amp;";"&amp;VLOOKUP([1]source_data!L143,[1]codelist_mapping!F:H,3,FALSE)&amp;";"&amp;VLOOKUP([1]source_data!M143,[1]codelist_mapping!F:H,3,FALSE)),IF([1]source_data!L143&lt;&gt;"",CONCATENATE(VLOOKUP([1]source_data!K143,[1]codelist_mapping!F:H,3,FALSE)&amp;";"&amp;VLOOKUP([1]source_data!L143,[1]codelist_mapping!F:H,3,FALSE)),IF([1]source_data!K143&lt;&gt;"",CONCATENATE(VLOOKUP([1]source_data!K143,[1]codelist_mapping!F:H,3,FALSE)))))))</f>
        <v>GTIP070;GTIP050</v>
      </c>
      <c r="N141" s="9" t="str">
        <f>IF([1]source_data!G143="","",IF([1]source_data!D143="","",VLOOKUP([1]source_data!D143,[1]geo_data!A:I,9,FALSE)))</f>
        <v>Hatfield</v>
      </c>
      <c r="O141" s="9" t="str">
        <f>IF([1]source_data!G143="","",IF([1]source_data!D143="","",VLOOKUP([1]source_data!D143,[1]geo_data!A:I,8,FALSE)))</f>
        <v>E05010737</v>
      </c>
      <c r="P141" s="9" t="str">
        <f>IF([1]source_data!G143="","",IF(LEFT(O141,3)="E05","WD",IF(LEFT(O141,3)="S13","WD",IF(LEFT(O141,3)="W05","WD",IF(LEFT(O141,3)="W06","UA",IF(LEFT(O141,3)="S12","CA",IF(LEFT(O141,3)="E06","UA",IF(LEFT(O141,3)="E07","NMD",IF(LEFT(O141,3)="E08","MD",IF(LEFT(O141,3)="E09","LONB"))))))))))</f>
        <v>WD</v>
      </c>
      <c r="Q141" s="9" t="str">
        <f>IF([1]source_data!G143="","",IF([1]source_data!D143="","",VLOOKUP([1]source_data!D143,[1]geo_data!A:I,7,FALSE)))</f>
        <v>Doncaster</v>
      </c>
      <c r="R141" s="9" t="str">
        <f>IF([1]source_data!G143="","",IF([1]source_data!D143="","",VLOOKUP([1]source_data!D143,[1]geo_data!A:I,6,FALSE)))</f>
        <v>E08000017</v>
      </c>
      <c r="S141" s="9" t="str">
        <f>IF([1]source_data!G143="","",IF(LEFT(R141,3)="E05","WD",IF(LEFT(R141,3)="S13","WD",IF(LEFT(R141,3)="W05","WD",IF(LEFT(R141,3)="W06","UA",IF(LEFT(R141,3)="S12","CA",IF(LEFT(R141,3)="E06","UA",IF(LEFT(R141,3)="E07","NMD",IF(LEFT(R141,3)="E08","MD",IF(LEFT(R141,3)="E09","LONB"))))))))))</f>
        <v>MD</v>
      </c>
      <c r="T141" s="6" t="str">
        <f>IF([1]source_data!G143="","",IF([1]source_data!N143="","",[1]source_data!N143))</f>
        <v>Hardship Grant</v>
      </c>
      <c r="U141" s="10">
        <f>IF([1]source_data!G143="","",[1]tailored_settings!$B$8)</f>
        <v>45622</v>
      </c>
      <c r="V141" s="6" t="str">
        <f>IF([1]source_data!G143="","",[1]tailored_settings!$B$9)</f>
        <v>http://www.longleigh.org/</v>
      </c>
      <c r="W141" s="8">
        <f>IF([1]source_data!G143="","",IF([1]source_data!O143="","",[1]source_data!O143))</f>
        <v>45202</v>
      </c>
      <c r="X141" s="8">
        <f>IF([1]source_data!G143="","",IF([1]source_data!P143="","",[1]source_data!P143))</f>
        <v>45282</v>
      </c>
      <c r="Y141" s="6" t="str">
        <f>IF([1]source_data!G143="","",IF([1]source_data!Q143="","",[1]source_data!Q143))</f>
        <v/>
      </c>
      <c r="Z141" s="11" t="str">
        <f>IF([1]source_data!G143="","",IF([1]source_data!I143="","",[1]tailored_settings!$B$10))</f>
        <v>Primary grant reason</v>
      </c>
      <c r="AA141" s="11" t="str">
        <f>IF([1]source_data!G143="","",IF([1]source_data!I143="","",[1]source_data!I143))</f>
        <v>1. Customer (or family member residing with them) with a diagnosed condition or disability (physical and/or sensory and/or behavioural)</v>
      </c>
      <c r="AB141" s="11" t="str">
        <f>IF([1]source_data!G143="","",IF([1]source_data!J143="","",[1]tailored_settings!$B$11))</f>
        <v/>
      </c>
      <c r="AC141" s="11" t="str">
        <f>IF([1]source_data!G143="","",IF([1]source_data!J143="","",[1]source_data!J143))</f>
        <v/>
      </c>
      <c r="AD141" s="11" t="str">
        <f>IF([1]source_data!G143="","",IF([1]source_data!K143="","",[1]tailored_settings!$B$12))</f>
        <v>Grant purpose</v>
      </c>
      <c r="AE141" s="11" t="str">
        <f>IF([1]source_data!G143="","",IF([1]source_data!K143="","",[1]source_data!K143))</f>
        <v>Food Vouchers</v>
      </c>
      <c r="AF141" s="11" t="str">
        <f>IF([1]source_data!G143="","",IF([1]source_data!L143="","",[1]tailored_settings!$B$13))</f>
        <v>Grant purpose</v>
      </c>
      <c r="AG141" s="11" t="str">
        <f>IF([1]source_data!G143="","",IF([1]source_data!L143="","",[1]source_data!L143))</f>
        <v>Utility Vouchers</v>
      </c>
      <c r="AH141" s="11" t="str">
        <f>IF([1]source_data!G143="","",IF([1]source_data!M143="","",[1]tailored_settings!$B$14))</f>
        <v/>
      </c>
      <c r="AI141" s="11" t="str">
        <f>IF([1]source_data!G143="","",IF([1]source_data!M143="","",[1]source_data!M143))</f>
        <v/>
      </c>
    </row>
    <row r="142" spans="1:35" x14ac:dyDescent="0.2">
      <c r="A142" s="6" t="str">
        <f>IF([1]source_data!G144="","",IF(AND([1]source_data!C144&lt;&gt;"",[1]tailored_settings!$B$15="Publish"),CONCATENATE([1]tailored_settings!$B$2&amp;[1]source_data!C144),IF(AND([1]source_data!C144&lt;&gt;"",[1]tailored_settings!$B$15="Do not publish"),CONCATENATE([1]tailored_settings!$B$2&amp;TEXT(ROW(A142)-1,"0000")&amp;"_"&amp;TEXT(F142,"yyyy-mm")),CONCATENATE([1]tailored_settings!$B$2&amp;TEXT(ROW(A142)-1,"0000")&amp;"_"&amp;TEXT(F142,"yyyy-mm")))))</f>
        <v>360G-Longleigh-E23-00162W</v>
      </c>
      <c r="B142" s="6" t="str">
        <f>IF([1]source_data!G144="","",IF([1]source_data!E144&lt;&gt;"",[1]source_data!E144,CONCATENATE("Grant to "&amp;G142)))</f>
        <v>Grant to Individual Recipient</v>
      </c>
      <c r="C142" s="6" t="str">
        <f>IF([1]source_data!G144="","",IF([1]source_data!F144="","",[1]source_data!F144))</f>
        <v>Helping to alleviate financial hardship</v>
      </c>
      <c r="D142" s="7">
        <f>IF([1]source_data!G144="","",IF([1]source_data!G144="","",[1]source_data!G144))</f>
        <v>868.39</v>
      </c>
      <c r="E142" s="6" t="str">
        <f>IF([1]source_data!G144="","",[1]tailored_settings!$B$3)</f>
        <v>GBP</v>
      </c>
      <c r="F142" s="8">
        <f>IF([1]source_data!G144="","",IF([1]source_data!H144="","",[1]source_data!H144))</f>
        <v>45202</v>
      </c>
      <c r="G142" s="6" t="str">
        <f>IF([1]source_data!G144="","",[1]tailored_settings!$B$5)</f>
        <v>Individual Recipient</v>
      </c>
      <c r="H142" s="6" t="str">
        <f>IF([1]source_data!G144="","",IF(AND([1]source_data!A144&lt;&gt;"",[1]tailored_settings!$B$16="Publish"),CONCATENATE([1]tailored_settings!$B$2&amp;[1]source_data!A144),IF(AND([1]source_data!A144&lt;&gt;"",[1]tailored_settings!$B$16="Do not publish"),CONCATENATE([1]tailored_settings!$B$4&amp;TEXT(ROW(A142)-1,"0000")&amp;"_"&amp;TEXT(F142,"yyyy-mm")),CONCATENATE([1]tailored_settings!$B$4&amp;TEXT(ROW(A142)-1,"0000")&amp;"_"&amp;TEXT(F142,"yyyy-mm")))))</f>
        <v>360G-Longleigh-IND-0141_2023-10</v>
      </c>
      <c r="I142" s="6" t="str">
        <f>IF([1]source_data!G144="","",[1]tailored_settings!$B$7)</f>
        <v>Longleigh Foundation</v>
      </c>
      <c r="J142" s="6" t="str">
        <f>IF([1]source_data!G144="","",[1]tailored_settings!$B$6)</f>
        <v>GB-CHC-1169016</v>
      </c>
      <c r="K142" s="6" t="str">
        <f>IF([1]source_data!G144="","",IF([1]source_data!I144="","",VLOOKUP([1]source_data!I144,[1]codelist_mapping!A:C,3,FALSE)))</f>
        <v>GTIR080</v>
      </c>
      <c r="L142" s="6" t="str">
        <f>IF([1]source_data!G144="","",IF([1]source_data!J144="","",VLOOKUP([1]source_data!J144,[1]codelist_mapping!A:C,3,FALSE)))</f>
        <v/>
      </c>
      <c r="M142" s="6" t="str">
        <f>IF([1]source_data!G144="","",IF([1]source_data!K144="","",IF([1]source_data!M144&lt;&gt;"",CONCATENATE(VLOOKUP([1]source_data!K144,[1]codelist_mapping!F:H,3,FALSE)&amp;";"&amp;VLOOKUP([1]source_data!L144,[1]codelist_mapping!F:H,3,FALSE)&amp;";"&amp;VLOOKUP([1]source_data!M144,[1]codelist_mapping!F:H,3,FALSE)),IF([1]source_data!L144&lt;&gt;"",CONCATENATE(VLOOKUP([1]source_data!K144,[1]codelist_mapping!F:H,3,FALSE)&amp;";"&amp;VLOOKUP([1]source_data!L144,[1]codelist_mapping!F:H,3,FALSE)),IF([1]source_data!K144&lt;&gt;"",CONCATENATE(VLOOKUP([1]source_data!K144,[1]codelist_mapping!F:H,3,FALSE)))))))</f>
        <v>GTIP020;GTIP070</v>
      </c>
      <c r="N142" s="9" t="str">
        <f>IF([1]source_data!G144="","",IF([1]source_data!D144="","",VLOOKUP([1]source_data!D144,[1]geo_data!A:I,9,FALSE)))</f>
        <v>Covingham and Dorcan</v>
      </c>
      <c r="O142" s="9" t="str">
        <f>IF([1]source_data!G144="","",IF([1]source_data!D144="","",VLOOKUP([1]source_data!D144,[1]geo_data!A:I,8,FALSE)))</f>
        <v>E05008956</v>
      </c>
      <c r="P142" s="9" t="str">
        <f>IF([1]source_data!G144="","",IF(LEFT(O142,3)="E05","WD",IF(LEFT(O142,3)="S13","WD",IF(LEFT(O142,3)="W05","WD",IF(LEFT(O142,3)="W06","UA",IF(LEFT(O142,3)="S12","CA",IF(LEFT(O142,3)="E06","UA",IF(LEFT(O142,3)="E07","NMD",IF(LEFT(O142,3)="E08","MD",IF(LEFT(O142,3)="E09","LONB"))))))))))</f>
        <v>WD</v>
      </c>
      <c r="Q142" s="9" t="str">
        <f>IF([1]source_data!G144="","",IF([1]source_data!D144="","",VLOOKUP([1]source_data!D144,[1]geo_data!A:I,7,FALSE)))</f>
        <v>Swindon</v>
      </c>
      <c r="R142" s="9" t="str">
        <f>IF([1]source_data!G144="","",IF([1]source_data!D144="","",VLOOKUP([1]source_data!D144,[1]geo_data!A:I,6,FALSE)))</f>
        <v>E06000030</v>
      </c>
      <c r="S142" s="9" t="str">
        <f>IF([1]source_data!G144="","",IF(LEFT(R142,3)="E05","WD",IF(LEFT(R142,3)="S13","WD",IF(LEFT(R142,3)="W05","WD",IF(LEFT(R142,3)="W06","UA",IF(LEFT(R142,3)="S12","CA",IF(LEFT(R142,3)="E06","UA",IF(LEFT(R142,3)="E07","NMD",IF(LEFT(R142,3)="E08","MD",IF(LEFT(R142,3)="E09","LONB"))))))))))</f>
        <v>UA</v>
      </c>
      <c r="T142" s="6" t="str">
        <f>IF([1]source_data!G144="","",IF([1]source_data!N144="","",[1]source_data!N144))</f>
        <v>Hardship Grant</v>
      </c>
      <c r="U142" s="10">
        <f>IF([1]source_data!G144="","",[1]tailored_settings!$B$8)</f>
        <v>45622</v>
      </c>
      <c r="V142" s="6" t="str">
        <f>IF([1]source_data!G144="","",[1]tailored_settings!$B$9)</f>
        <v>http://www.longleigh.org/</v>
      </c>
      <c r="W142" s="8">
        <f>IF([1]source_data!G144="","",IF([1]source_data!O144="","",[1]source_data!O144))</f>
        <v>45202</v>
      </c>
      <c r="X142" s="8">
        <f>IF([1]source_data!G144="","",IF([1]source_data!P144="","",[1]source_data!P144))</f>
        <v>45295</v>
      </c>
      <c r="Y142" s="6" t="str">
        <f>IF([1]source_data!G144="","",IF([1]source_data!Q144="","",[1]source_data!Q144))</f>
        <v/>
      </c>
      <c r="Z142" s="11" t="str">
        <f>IF([1]source_data!G144="","",IF([1]source_data!I144="","",[1]tailored_settings!$B$10))</f>
        <v>Primary grant reason</v>
      </c>
      <c r="AA142" s="11" t="str">
        <f>IF([1]source_data!G144="","",IF([1]source_data!I144="","",[1]source_data!I144))</f>
        <v>3  Customer/family moving from homelessness/supported living into independent living</v>
      </c>
      <c r="AB142" s="11" t="str">
        <f>IF([1]source_data!G144="","",IF([1]source_data!J144="","",[1]tailored_settings!$B$11))</f>
        <v/>
      </c>
      <c r="AC142" s="11" t="str">
        <f>IF([1]source_data!G144="","",IF([1]source_data!J144="","",[1]source_data!J144))</f>
        <v/>
      </c>
      <c r="AD142" s="11" t="str">
        <f>IF([1]source_data!G144="","",IF([1]source_data!K144="","",[1]tailored_settings!$B$12))</f>
        <v>Grant purpose</v>
      </c>
      <c r="AE142" s="11" t="str">
        <f>IF([1]source_data!G144="","",IF([1]source_data!K144="","",[1]source_data!K144))</f>
        <v xml:space="preserve">Furniture </v>
      </c>
      <c r="AF142" s="11" t="str">
        <f>IF([1]source_data!G144="","",IF([1]source_data!L144="","",[1]tailored_settings!$B$13))</f>
        <v>Grant purpose</v>
      </c>
      <c r="AG142" s="11" t="str">
        <f>IF([1]source_data!G144="","",IF([1]source_data!L144="","",[1]source_data!L144))</f>
        <v>Food Vouchers</v>
      </c>
      <c r="AH142" s="11" t="str">
        <f>IF([1]source_data!G144="","",IF([1]source_data!M144="","",[1]tailored_settings!$B$14))</f>
        <v/>
      </c>
      <c r="AI142" s="11" t="str">
        <f>IF([1]source_data!G144="","",IF([1]source_data!M144="","",[1]source_data!M144))</f>
        <v/>
      </c>
    </row>
    <row r="143" spans="1:35" x14ac:dyDescent="0.2">
      <c r="A143" s="6" t="str">
        <f>IF([1]source_data!G145="","",IF(AND([1]source_data!C145&lt;&gt;"",[1]tailored_settings!$B$15="Publish"),CONCATENATE([1]tailored_settings!$B$2&amp;[1]source_data!C145),IF(AND([1]source_data!C145&lt;&gt;"",[1]tailored_settings!$B$15="Do not publish"),CONCATENATE([1]tailored_settings!$B$2&amp;TEXT(ROW(A143)-1,"0000")&amp;"_"&amp;TEXT(F143,"yyyy-mm")),CONCATENATE([1]tailored_settings!$B$2&amp;TEXT(ROW(A143)-1,"0000")&amp;"_"&amp;TEXT(F143,"yyyy-mm")))))</f>
        <v>360G-Longleigh-E23-00163W</v>
      </c>
      <c r="B143" s="6" t="str">
        <f>IF([1]source_data!G145="","",IF([1]source_data!E145&lt;&gt;"",[1]source_data!E145,CONCATENATE("Grant to "&amp;G143)))</f>
        <v>Grant to Individual Recipient</v>
      </c>
      <c r="C143" s="6" t="str">
        <f>IF([1]source_data!G145="","",IF([1]source_data!F145="","",[1]source_data!F145))</f>
        <v>Helping to alleviate financial hardship</v>
      </c>
      <c r="D143" s="7">
        <f>IF([1]source_data!G145="","",IF([1]source_data!G145="","",[1]source_data!G145))</f>
        <v>990</v>
      </c>
      <c r="E143" s="6" t="str">
        <f>IF([1]source_data!G145="","",[1]tailored_settings!$B$3)</f>
        <v>GBP</v>
      </c>
      <c r="F143" s="8">
        <f>IF([1]source_data!G145="","",IF([1]source_data!H145="","",[1]source_data!H145))</f>
        <v>45203</v>
      </c>
      <c r="G143" s="6" t="str">
        <f>IF([1]source_data!G145="","",[1]tailored_settings!$B$5)</f>
        <v>Individual Recipient</v>
      </c>
      <c r="H143" s="6" t="str">
        <f>IF([1]source_data!G145="","",IF(AND([1]source_data!A145&lt;&gt;"",[1]tailored_settings!$B$16="Publish"),CONCATENATE([1]tailored_settings!$B$2&amp;[1]source_data!A145),IF(AND([1]source_data!A145&lt;&gt;"",[1]tailored_settings!$B$16="Do not publish"),CONCATENATE([1]tailored_settings!$B$4&amp;TEXT(ROW(A143)-1,"0000")&amp;"_"&amp;TEXT(F143,"yyyy-mm")),CONCATENATE([1]tailored_settings!$B$4&amp;TEXT(ROW(A143)-1,"0000")&amp;"_"&amp;TEXT(F143,"yyyy-mm")))))</f>
        <v>360G-Longleigh-IND-0142_2023-10</v>
      </c>
      <c r="I143" s="6" t="str">
        <f>IF([1]source_data!G145="","",[1]tailored_settings!$B$7)</f>
        <v>Longleigh Foundation</v>
      </c>
      <c r="J143" s="6" t="str">
        <f>IF([1]source_data!G145="","",[1]tailored_settings!$B$6)</f>
        <v>GB-CHC-1169016</v>
      </c>
      <c r="K143" s="6" t="str">
        <f>IF([1]source_data!G145="","",IF([1]source_data!I145="","",VLOOKUP([1]source_data!I145,[1]codelist_mapping!A:C,3,FALSE)))</f>
        <v>GTIR030</v>
      </c>
      <c r="L143" s="6" t="str">
        <f>IF([1]source_data!G145="","",IF([1]source_data!J145="","",VLOOKUP([1]source_data!J145,[1]codelist_mapping!A:C,3,FALSE)))</f>
        <v/>
      </c>
      <c r="M143" s="6" t="str">
        <f>IF([1]source_data!G145="","",IF([1]source_data!K145="","",IF([1]source_data!M145&lt;&gt;"",CONCATENATE(VLOOKUP([1]source_data!K145,[1]codelist_mapping!F:H,3,FALSE)&amp;";"&amp;VLOOKUP([1]source_data!L145,[1]codelist_mapping!F:H,3,FALSE)&amp;";"&amp;VLOOKUP([1]source_data!M145,[1]codelist_mapping!F:H,3,FALSE)),IF([1]source_data!L145&lt;&gt;"",CONCATENATE(VLOOKUP([1]source_data!K145,[1]codelist_mapping!F:H,3,FALSE)&amp;";"&amp;VLOOKUP([1]source_data!L145,[1]codelist_mapping!F:H,3,FALSE)),IF([1]source_data!K145&lt;&gt;"",CONCATENATE(VLOOKUP([1]source_data!K145,[1]codelist_mapping!F:H,3,FALSE)))))))</f>
        <v>GTIP070;GTIP050</v>
      </c>
      <c r="N143" s="9" t="str">
        <f>IF([1]source_data!G145="","",IF([1]source_data!D145="","",VLOOKUP([1]source_data!D145,[1]geo_data!A:I,9,FALSE)))</f>
        <v>Soho and Victoria</v>
      </c>
      <c r="O143" s="9" t="str">
        <f>IF([1]source_data!G145="","",IF([1]source_data!D145="","",VLOOKUP([1]source_data!D145,[1]geo_data!A:I,8,FALSE)))</f>
        <v>E05001278</v>
      </c>
      <c r="P143" s="9" t="str">
        <f>IF([1]source_data!G145="","",IF(LEFT(O143,3)="E05","WD",IF(LEFT(O143,3)="S13","WD",IF(LEFT(O143,3)="W05","WD",IF(LEFT(O143,3)="W06","UA",IF(LEFT(O143,3)="S12","CA",IF(LEFT(O143,3)="E06","UA",IF(LEFT(O143,3)="E07","NMD",IF(LEFT(O143,3)="E08","MD",IF(LEFT(O143,3)="E09","LONB"))))))))))</f>
        <v>WD</v>
      </c>
      <c r="Q143" s="9" t="str">
        <f>IF([1]source_data!G145="","",IF([1]source_data!D145="","",VLOOKUP([1]source_data!D145,[1]geo_data!A:I,7,FALSE)))</f>
        <v>Sandwell</v>
      </c>
      <c r="R143" s="9" t="str">
        <f>IF([1]source_data!G145="","",IF([1]source_data!D145="","",VLOOKUP([1]source_data!D145,[1]geo_data!A:I,6,FALSE)))</f>
        <v>E08000028</v>
      </c>
      <c r="S143" s="9" t="str">
        <f>IF([1]source_data!G145="","",IF(LEFT(R143,3)="E05","WD",IF(LEFT(R143,3)="S13","WD",IF(LEFT(R143,3)="W05","WD",IF(LEFT(R143,3)="W06","UA",IF(LEFT(R143,3)="S12","CA",IF(LEFT(R143,3)="E06","UA",IF(LEFT(R143,3)="E07","NMD",IF(LEFT(R143,3)="E08","MD",IF(LEFT(R143,3)="E09","LONB"))))))))))</f>
        <v>MD</v>
      </c>
      <c r="T143" s="6" t="str">
        <f>IF([1]source_data!G145="","",IF([1]source_data!N145="","",[1]source_data!N145))</f>
        <v>Hardship Grant</v>
      </c>
      <c r="U143" s="10">
        <f>IF([1]source_data!G145="","",[1]tailored_settings!$B$8)</f>
        <v>45622</v>
      </c>
      <c r="V143" s="6" t="str">
        <f>IF([1]source_data!G145="","",[1]tailored_settings!$B$9)</f>
        <v>http://www.longleigh.org/</v>
      </c>
      <c r="W143" s="8">
        <f>IF([1]source_data!G145="","",IF([1]source_data!O145="","",[1]source_data!O145))</f>
        <v>45203</v>
      </c>
      <c r="X143" s="8">
        <f>IF([1]source_data!G145="","",IF([1]source_data!P145="","",[1]source_data!P145))</f>
        <v>45268</v>
      </c>
      <c r="Y143" s="6" t="str">
        <f>IF([1]source_data!G145="","",IF([1]source_data!Q145="","",[1]source_data!Q145))</f>
        <v/>
      </c>
      <c r="Z143" s="11" t="str">
        <f>IF([1]source_data!G145="","",IF([1]source_data!I145="","",[1]tailored_settings!$B$10))</f>
        <v>Primary grant reason</v>
      </c>
      <c r="AA143" s="11" t="str">
        <f>IF([1]source_data!G145="","",IF([1]source_data!I145="","",[1]source_data!I145))</f>
        <v>1. Customer (or family member residing with them) with a diagnosed condition or disability (physical and/or sensory and/or behavioural)</v>
      </c>
      <c r="AB143" s="11" t="str">
        <f>IF([1]source_data!G145="","",IF([1]source_data!J145="","",[1]tailored_settings!$B$11))</f>
        <v/>
      </c>
      <c r="AC143" s="11" t="str">
        <f>IF([1]source_data!G145="","",IF([1]source_data!J145="","",[1]source_data!J145))</f>
        <v/>
      </c>
      <c r="AD143" s="11" t="str">
        <f>IF([1]source_data!G145="","",IF([1]source_data!K145="","",[1]tailored_settings!$B$12))</f>
        <v>Grant purpose</v>
      </c>
      <c r="AE143" s="11" t="str">
        <f>IF([1]source_data!G145="","",IF([1]source_data!K145="","",[1]source_data!K145))</f>
        <v>Food Vouchers</v>
      </c>
      <c r="AF143" s="11" t="str">
        <f>IF([1]source_data!G145="","",IF([1]source_data!L145="","",[1]tailored_settings!$B$13))</f>
        <v>Grant purpose</v>
      </c>
      <c r="AG143" s="11" t="str">
        <f>IF([1]source_data!G145="","",IF([1]source_data!L145="","",[1]source_data!L145))</f>
        <v>Utility Vouchers</v>
      </c>
      <c r="AH143" s="11" t="str">
        <f>IF([1]source_data!G145="","",IF([1]source_data!M145="","",[1]tailored_settings!$B$14))</f>
        <v/>
      </c>
      <c r="AI143" s="11" t="str">
        <f>IF([1]source_data!G145="","",IF([1]source_data!M145="","",[1]source_data!M145))</f>
        <v/>
      </c>
    </row>
    <row r="144" spans="1:35" x14ac:dyDescent="0.2">
      <c r="A144" s="6" t="str">
        <f>IF([1]source_data!G146="","",IF(AND([1]source_data!C146&lt;&gt;"",[1]tailored_settings!$B$15="Publish"),CONCATENATE([1]tailored_settings!$B$2&amp;[1]source_data!C146),IF(AND([1]source_data!C146&lt;&gt;"",[1]tailored_settings!$B$15="Do not publish"),CONCATENATE([1]tailored_settings!$B$2&amp;TEXT(ROW(A144)-1,"0000")&amp;"_"&amp;TEXT(F144,"yyyy-mm")),CONCATENATE([1]tailored_settings!$B$2&amp;TEXT(ROW(A144)-1,"0000")&amp;"_"&amp;TEXT(F144,"yyyy-mm")))))</f>
        <v>360G-Longleigh-E23-00164W</v>
      </c>
      <c r="B144" s="6" t="str">
        <f>IF([1]source_data!G146="","",IF([1]source_data!E146&lt;&gt;"",[1]source_data!E146,CONCATENATE("Grant to "&amp;G144)))</f>
        <v>Grant to Individual Recipient</v>
      </c>
      <c r="C144" s="6" t="str">
        <f>IF([1]source_data!G146="","",IF([1]source_data!F146="","",[1]source_data!F146))</f>
        <v>Helping to alleviate financial hardship</v>
      </c>
      <c r="D144" s="7">
        <f>IF([1]source_data!G146="","",IF([1]source_data!G146="","",[1]source_data!G146))</f>
        <v>1019</v>
      </c>
      <c r="E144" s="6" t="str">
        <f>IF([1]source_data!G146="","",[1]tailored_settings!$B$3)</f>
        <v>GBP</v>
      </c>
      <c r="F144" s="8">
        <f>IF([1]source_data!G146="","",IF([1]source_data!H146="","",[1]source_data!H146))</f>
        <v>45202</v>
      </c>
      <c r="G144" s="6" t="str">
        <f>IF([1]source_data!G146="","",[1]tailored_settings!$B$5)</f>
        <v>Individual Recipient</v>
      </c>
      <c r="H144" s="6" t="str">
        <f>IF([1]source_data!G146="","",IF(AND([1]source_data!A146&lt;&gt;"",[1]tailored_settings!$B$16="Publish"),CONCATENATE([1]tailored_settings!$B$2&amp;[1]source_data!A146),IF(AND([1]source_data!A146&lt;&gt;"",[1]tailored_settings!$B$16="Do not publish"),CONCATENATE([1]tailored_settings!$B$4&amp;TEXT(ROW(A144)-1,"0000")&amp;"_"&amp;TEXT(F144,"yyyy-mm")),CONCATENATE([1]tailored_settings!$B$4&amp;TEXT(ROW(A144)-1,"0000")&amp;"_"&amp;TEXT(F144,"yyyy-mm")))))</f>
        <v>360G-Longleigh-IND-0143_2023-10</v>
      </c>
      <c r="I144" s="6" t="str">
        <f>IF([1]source_data!G146="","",[1]tailored_settings!$B$7)</f>
        <v>Longleigh Foundation</v>
      </c>
      <c r="J144" s="6" t="str">
        <f>IF([1]source_data!G146="","",[1]tailored_settings!$B$6)</f>
        <v>GB-CHC-1169016</v>
      </c>
      <c r="K144" s="6" t="str">
        <f>IF([1]source_data!G146="","",IF([1]source_data!I146="","",VLOOKUP([1]source_data!I146,[1]codelist_mapping!A:C,3,FALSE)))</f>
        <v>GTIR080</v>
      </c>
      <c r="L144" s="6" t="str">
        <f>IF([1]source_data!G146="","",IF([1]source_data!J146="","",VLOOKUP([1]source_data!J146,[1]codelist_mapping!A:C,3,FALSE)))</f>
        <v/>
      </c>
      <c r="M144" s="6" t="str">
        <f>IF([1]source_data!G146="","",IF([1]source_data!K146="","",IF([1]source_data!M146&lt;&gt;"",CONCATENATE(VLOOKUP([1]source_data!K146,[1]codelist_mapping!F:H,3,FALSE)&amp;";"&amp;VLOOKUP([1]source_data!L146,[1]codelist_mapping!F:H,3,FALSE)&amp;";"&amp;VLOOKUP([1]source_data!M146,[1]codelist_mapping!F:H,3,FALSE)),IF([1]source_data!L146&lt;&gt;"",CONCATENATE(VLOOKUP([1]source_data!K146,[1]codelist_mapping!F:H,3,FALSE)&amp;";"&amp;VLOOKUP([1]source_data!L146,[1]codelist_mapping!F:H,3,FALSE)),IF([1]source_data!K146&lt;&gt;"",CONCATENATE(VLOOKUP([1]source_data!K146,[1]codelist_mapping!F:H,3,FALSE)))))))</f>
        <v>GTIP020;GTIP060</v>
      </c>
      <c r="N144" s="9" t="str">
        <f>IF([1]source_data!G146="","",IF([1]source_data!D146="","",VLOOKUP([1]source_data!D146,[1]geo_data!A:I,9,FALSE)))</f>
        <v>Old Town</v>
      </c>
      <c r="O144" s="9" t="str">
        <f>IF([1]source_data!G146="","",IF([1]source_data!D146="","",VLOOKUP([1]source_data!D146,[1]geo_data!A:I,8,FALSE)))</f>
        <v>E05008963</v>
      </c>
      <c r="P144" s="9" t="str">
        <f>IF([1]source_data!G146="","",IF(LEFT(O144,3)="E05","WD",IF(LEFT(O144,3)="S13","WD",IF(LEFT(O144,3)="W05","WD",IF(LEFT(O144,3)="W06","UA",IF(LEFT(O144,3)="S12","CA",IF(LEFT(O144,3)="E06","UA",IF(LEFT(O144,3)="E07","NMD",IF(LEFT(O144,3)="E08","MD",IF(LEFT(O144,3)="E09","LONB"))))))))))</f>
        <v>WD</v>
      </c>
      <c r="Q144" s="9" t="str">
        <f>IF([1]source_data!G146="","",IF([1]source_data!D146="","",VLOOKUP([1]source_data!D146,[1]geo_data!A:I,7,FALSE)))</f>
        <v>Swindon</v>
      </c>
      <c r="R144" s="9" t="str">
        <f>IF([1]source_data!G146="","",IF([1]source_data!D146="","",VLOOKUP([1]source_data!D146,[1]geo_data!A:I,6,FALSE)))</f>
        <v>E06000030</v>
      </c>
      <c r="S144" s="9" t="str">
        <f>IF([1]source_data!G146="","",IF(LEFT(R144,3)="E05","WD",IF(LEFT(R144,3)="S13","WD",IF(LEFT(R144,3)="W05","WD",IF(LEFT(R144,3)="W06","UA",IF(LEFT(R144,3)="S12","CA",IF(LEFT(R144,3)="E06","UA",IF(LEFT(R144,3)="E07","NMD",IF(LEFT(R144,3)="E08","MD",IF(LEFT(R144,3)="E09","LONB"))))))))))</f>
        <v>UA</v>
      </c>
      <c r="T144" s="6" t="str">
        <f>IF([1]source_data!G146="","",IF([1]source_data!N146="","",[1]source_data!N146))</f>
        <v>Hardship Grant</v>
      </c>
      <c r="U144" s="10">
        <f>IF([1]source_data!G146="","",[1]tailored_settings!$B$8)</f>
        <v>45622</v>
      </c>
      <c r="V144" s="6" t="str">
        <f>IF([1]source_data!G146="","",[1]tailored_settings!$B$9)</f>
        <v>http://www.longleigh.org/</v>
      </c>
      <c r="W144" s="8">
        <f>IF([1]source_data!G146="","",IF([1]source_data!O146="","",[1]source_data!O146))</f>
        <v>45202</v>
      </c>
      <c r="X144" s="8">
        <f>IF([1]source_data!G146="","",IF([1]source_data!P146="","",[1]source_data!P146))</f>
        <v>45269</v>
      </c>
      <c r="Y144" s="6" t="str">
        <f>IF([1]source_data!G146="","",IF([1]source_data!Q146="","",[1]source_data!Q146))</f>
        <v/>
      </c>
      <c r="Z144" s="11" t="str">
        <f>IF([1]source_data!G146="","",IF([1]source_data!I146="","",[1]tailored_settings!$B$10))</f>
        <v>Primary grant reason</v>
      </c>
      <c r="AA144" s="11" t="str">
        <f>IF([1]source_data!G146="","",IF([1]source_data!I146="","",[1]source_data!I146))</f>
        <v>3  Customer/family moving from homelessness/supported living into independent living</v>
      </c>
      <c r="AB144" s="11" t="str">
        <f>IF([1]source_data!G146="","",IF([1]source_data!J146="","",[1]tailored_settings!$B$11))</f>
        <v/>
      </c>
      <c r="AC144" s="11" t="str">
        <f>IF([1]source_data!G146="","",IF([1]source_data!J146="","",[1]source_data!J146))</f>
        <v/>
      </c>
      <c r="AD144" s="11" t="str">
        <f>IF([1]source_data!G146="","",IF([1]source_data!K146="","",[1]tailored_settings!$B$12))</f>
        <v>Grant purpose</v>
      </c>
      <c r="AE144" s="11" t="str">
        <f>IF([1]source_data!G146="","",IF([1]source_data!K146="","",[1]source_data!K146))</f>
        <v>Appliances</v>
      </c>
      <c r="AF144" s="11" t="str">
        <f>IF([1]source_data!G146="","",IF([1]source_data!L146="","",[1]tailored_settings!$B$13))</f>
        <v>Grant purpose</v>
      </c>
      <c r="AG144" s="11" t="str">
        <f>IF([1]source_data!G146="","",IF([1]source_data!L146="","",[1]source_data!L146))</f>
        <v>Voucher for small household items</v>
      </c>
      <c r="AH144" s="11" t="str">
        <f>IF([1]source_data!G146="","",IF([1]source_data!M146="","",[1]tailored_settings!$B$14))</f>
        <v/>
      </c>
      <c r="AI144" s="11" t="str">
        <f>IF([1]source_data!G146="","",IF([1]source_data!M146="","",[1]source_data!M146))</f>
        <v/>
      </c>
    </row>
    <row r="145" spans="1:35" x14ac:dyDescent="0.2">
      <c r="A145" s="6" t="str">
        <f>IF([1]source_data!G147="","",IF(AND([1]source_data!C147&lt;&gt;"",[1]tailored_settings!$B$15="Publish"),CONCATENATE([1]tailored_settings!$B$2&amp;[1]source_data!C147),IF(AND([1]source_data!C147&lt;&gt;"",[1]tailored_settings!$B$15="Do not publish"),CONCATENATE([1]tailored_settings!$B$2&amp;TEXT(ROW(A145)-1,"0000")&amp;"_"&amp;TEXT(F145,"yyyy-mm")),CONCATENATE([1]tailored_settings!$B$2&amp;TEXT(ROW(A145)-1,"0000")&amp;"_"&amp;TEXT(F145,"yyyy-mm")))))</f>
        <v>360G-Longleigh-E23-00165W</v>
      </c>
      <c r="B145" s="6" t="str">
        <f>IF([1]source_data!G147="","",IF([1]source_data!E147&lt;&gt;"",[1]source_data!E147,CONCATENATE("Grant to "&amp;G145)))</f>
        <v>Grant to Individual Recipient</v>
      </c>
      <c r="C145" s="6" t="str">
        <f>IF([1]source_data!G147="","",IF([1]source_data!F147="","",[1]source_data!F147))</f>
        <v>Helping to alleviate financial hardship</v>
      </c>
      <c r="D145" s="7">
        <f>IF([1]source_data!G147="","",IF([1]source_data!G147="","",[1]source_data!G147))</f>
        <v>642.29</v>
      </c>
      <c r="E145" s="6" t="str">
        <f>IF([1]source_data!G147="","",[1]tailored_settings!$B$3)</f>
        <v>GBP</v>
      </c>
      <c r="F145" s="8">
        <f>IF([1]source_data!G147="","",IF([1]source_data!H147="","",[1]source_data!H147))</f>
        <v>45203</v>
      </c>
      <c r="G145" s="6" t="str">
        <f>IF([1]source_data!G147="","",[1]tailored_settings!$B$5)</f>
        <v>Individual Recipient</v>
      </c>
      <c r="H145" s="6" t="str">
        <f>IF([1]source_data!G147="","",IF(AND([1]source_data!A147&lt;&gt;"",[1]tailored_settings!$B$16="Publish"),CONCATENATE([1]tailored_settings!$B$2&amp;[1]source_data!A147),IF(AND([1]source_data!A147&lt;&gt;"",[1]tailored_settings!$B$16="Do not publish"),CONCATENATE([1]tailored_settings!$B$4&amp;TEXT(ROW(A145)-1,"0000")&amp;"_"&amp;TEXT(F145,"yyyy-mm")),CONCATENATE([1]tailored_settings!$B$4&amp;TEXT(ROW(A145)-1,"0000")&amp;"_"&amp;TEXT(F145,"yyyy-mm")))))</f>
        <v>360G-Longleigh-IND-0144_2023-10</v>
      </c>
      <c r="I145" s="6" t="str">
        <f>IF([1]source_data!G147="","",[1]tailored_settings!$B$7)</f>
        <v>Longleigh Foundation</v>
      </c>
      <c r="J145" s="6" t="str">
        <f>IF([1]source_data!G147="","",[1]tailored_settings!$B$6)</f>
        <v>GB-CHC-1169016</v>
      </c>
      <c r="K145" s="6" t="str">
        <f>IF([1]source_data!G147="","",IF([1]source_data!I147="","",VLOOKUP([1]source_data!I147,[1]codelist_mapping!A:C,3,FALSE)))</f>
        <v>GTIR040</v>
      </c>
      <c r="L145" s="6" t="str">
        <f>IF([1]source_data!G147="","",IF([1]source_data!J147="","",VLOOKUP([1]source_data!J147,[1]codelist_mapping!A:C,3,FALSE)))</f>
        <v/>
      </c>
      <c r="M145" s="6" t="str">
        <f>IF([1]source_data!G147="","",IF([1]source_data!K147="","",IF([1]source_data!M147&lt;&gt;"",CONCATENATE(VLOOKUP([1]source_data!K147,[1]codelist_mapping!F:H,3,FALSE)&amp;";"&amp;VLOOKUP([1]source_data!L147,[1]codelist_mapping!F:H,3,FALSE)&amp;";"&amp;VLOOKUP([1]source_data!M147,[1]codelist_mapping!F:H,3,FALSE)),IF([1]source_data!L147&lt;&gt;"",CONCATENATE(VLOOKUP([1]source_data!K147,[1]codelist_mapping!F:H,3,FALSE)&amp;";"&amp;VLOOKUP([1]source_data!L147,[1]codelist_mapping!F:H,3,FALSE)),IF([1]source_data!K147&lt;&gt;"",CONCATENATE(VLOOKUP([1]source_data!K147,[1]codelist_mapping!F:H,3,FALSE)))))))</f>
        <v>GTIP020</v>
      </c>
      <c r="N145" s="9" t="str">
        <f>IF([1]source_data!G147="","",IF([1]source_data!D147="","",VLOOKUP([1]source_data!D147,[1]geo_data!A:I,9,FALSE)))</f>
        <v>Oldbury</v>
      </c>
      <c r="O145" s="9" t="str">
        <f>IF([1]source_data!G147="","",IF([1]source_data!D147="","",VLOOKUP([1]source_data!D147,[1]geo_data!A:I,8,FALSE)))</f>
        <v>E05001273</v>
      </c>
      <c r="P145" s="9" t="str">
        <f>IF([1]source_data!G147="","",IF(LEFT(O145,3)="E05","WD",IF(LEFT(O145,3)="S13","WD",IF(LEFT(O145,3)="W05","WD",IF(LEFT(O145,3)="W06","UA",IF(LEFT(O145,3)="S12","CA",IF(LEFT(O145,3)="E06","UA",IF(LEFT(O145,3)="E07","NMD",IF(LEFT(O145,3)="E08","MD",IF(LEFT(O145,3)="E09","LONB"))))))))))</f>
        <v>WD</v>
      </c>
      <c r="Q145" s="9" t="str">
        <f>IF([1]source_data!G147="","",IF([1]source_data!D147="","",VLOOKUP([1]source_data!D147,[1]geo_data!A:I,7,FALSE)))</f>
        <v>Sandwell</v>
      </c>
      <c r="R145" s="9" t="str">
        <f>IF([1]source_data!G147="","",IF([1]source_data!D147="","",VLOOKUP([1]source_data!D147,[1]geo_data!A:I,6,FALSE)))</f>
        <v>E08000028</v>
      </c>
      <c r="S145" s="9" t="str">
        <f>IF([1]source_data!G147="","",IF(LEFT(R145,3)="E05","WD",IF(LEFT(R145,3)="S13","WD",IF(LEFT(R145,3)="W05","WD",IF(LEFT(R145,3)="W06","UA",IF(LEFT(R145,3)="S12","CA",IF(LEFT(R145,3)="E06","UA",IF(LEFT(R145,3)="E07","NMD",IF(LEFT(R145,3)="E08","MD",IF(LEFT(R145,3)="E09","LONB"))))))))))</f>
        <v>MD</v>
      </c>
      <c r="T145" s="6" t="str">
        <f>IF([1]source_data!G147="","",IF([1]source_data!N147="","",[1]source_data!N147))</f>
        <v>Hardship Grant</v>
      </c>
      <c r="U145" s="10">
        <f>IF([1]source_data!G147="","",[1]tailored_settings!$B$8)</f>
        <v>45622</v>
      </c>
      <c r="V145" s="6" t="str">
        <f>IF([1]source_data!G147="","",[1]tailored_settings!$B$9)</f>
        <v>http://www.longleigh.org/</v>
      </c>
      <c r="W145" s="8">
        <f>IF([1]source_data!G147="","",IF([1]source_data!O147="","",[1]source_data!O147))</f>
        <v>45203</v>
      </c>
      <c r="X145" s="8">
        <f>IF([1]source_data!G147="","",IF([1]source_data!P147="","",[1]source_data!P147))</f>
        <v>45268</v>
      </c>
      <c r="Y145" s="6" t="str">
        <f>IF([1]source_data!G147="","",IF([1]source_data!Q147="","",[1]source_data!Q147))</f>
        <v/>
      </c>
      <c r="Z145" s="11" t="str">
        <f>IF([1]source_data!G147="","",IF([1]source_data!I147="","",[1]tailored_settings!$B$10))</f>
        <v>Primary grant reason</v>
      </c>
      <c r="AA145" s="11" t="str">
        <f>IF([1]source_data!G147="","",IF([1]source_data!I147="","",[1]source_data!I147))</f>
        <v>2. Customer receiving medication and/or therapy for a mental health condition or substance addiction</v>
      </c>
      <c r="AB145" s="11" t="str">
        <f>IF([1]source_data!G147="","",IF([1]source_data!J147="","",[1]tailored_settings!$B$11))</f>
        <v/>
      </c>
      <c r="AC145" s="11" t="str">
        <f>IF([1]source_data!G147="","",IF([1]source_data!J147="","",[1]source_data!J147))</f>
        <v/>
      </c>
      <c r="AD145" s="11" t="str">
        <f>IF([1]source_data!G147="","",IF([1]source_data!K147="","",[1]tailored_settings!$B$12))</f>
        <v>Grant purpose</v>
      </c>
      <c r="AE145" s="11" t="str">
        <f>IF([1]source_data!G147="","",IF([1]source_data!K147="","",[1]source_data!K147))</f>
        <v>Appliances</v>
      </c>
      <c r="AF145" s="11" t="str">
        <f>IF([1]source_data!G147="","",IF([1]source_data!L147="","",[1]tailored_settings!$B$13))</f>
        <v/>
      </c>
      <c r="AG145" s="11" t="str">
        <f>IF([1]source_data!G147="","",IF([1]source_data!L147="","",[1]source_data!L147))</f>
        <v/>
      </c>
      <c r="AH145" s="11" t="str">
        <f>IF([1]source_data!G147="","",IF([1]source_data!M147="","",[1]tailored_settings!$B$14))</f>
        <v/>
      </c>
      <c r="AI145" s="11" t="str">
        <f>IF([1]source_data!G147="","",IF([1]source_data!M147="","",[1]source_data!M147))</f>
        <v/>
      </c>
    </row>
    <row r="146" spans="1:35" x14ac:dyDescent="0.2">
      <c r="A146" s="6" t="str">
        <f>IF([1]source_data!G148="","",IF(AND([1]source_data!C148&lt;&gt;"",[1]tailored_settings!$B$15="Publish"),CONCATENATE([1]tailored_settings!$B$2&amp;[1]source_data!C148),IF(AND([1]source_data!C148&lt;&gt;"",[1]tailored_settings!$B$15="Do not publish"),CONCATENATE([1]tailored_settings!$B$2&amp;TEXT(ROW(A146)-1,"0000")&amp;"_"&amp;TEXT(F146,"yyyy-mm")),CONCATENATE([1]tailored_settings!$B$2&amp;TEXT(ROW(A146)-1,"0000")&amp;"_"&amp;TEXT(F146,"yyyy-mm")))))</f>
        <v>360G-Longleigh-E23-00166W</v>
      </c>
      <c r="B146" s="6" t="str">
        <f>IF([1]source_data!G148="","",IF([1]source_data!E148&lt;&gt;"",[1]source_data!E148,CONCATENATE("Grant to "&amp;G146)))</f>
        <v>Grant to Individual Recipient</v>
      </c>
      <c r="C146" s="6" t="str">
        <f>IF([1]source_data!G148="","",IF([1]source_data!F148="","",[1]source_data!F148))</f>
        <v>Helping to alleviate financial hardship</v>
      </c>
      <c r="D146" s="7">
        <f>IF([1]source_data!G148="","",IF([1]source_data!G148="","",[1]source_data!G148))</f>
        <v>805.51</v>
      </c>
      <c r="E146" s="6" t="str">
        <f>IF([1]source_data!G148="","",[1]tailored_settings!$B$3)</f>
        <v>GBP</v>
      </c>
      <c r="F146" s="8">
        <f>IF([1]source_data!G148="","",IF([1]source_data!H148="","",[1]source_data!H148))</f>
        <v>45203</v>
      </c>
      <c r="G146" s="6" t="str">
        <f>IF([1]source_data!G148="","",[1]tailored_settings!$B$5)</f>
        <v>Individual Recipient</v>
      </c>
      <c r="H146" s="6" t="str">
        <f>IF([1]source_data!G148="","",IF(AND([1]source_data!A148&lt;&gt;"",[1]tailored_settings!$B$16="Publish"),CONCATENATE([1]tailored_settings!$B$2&amp;[1]source_data!A148),IF(AND([1]source_data!A148&lt;&gt;"",[1]tailored_settings!$B$16="Do not publish"),CONCATENATE([1]tailored_settings!$B$4&amp;TEXT(ROW(A146)-1,"0000")&amp;"_"&amp;TEXT(F146,"yyyy-mm")),CONCATENATE([1]tailored_settings!$B$4&amp;TEXT(ROW(A146)-1,"0000")&amp;"_"&amp;TEXT(F146,"yyyy-mm")))))</f>
        <v>360G-Longleigh-IND-0145_2023-10</v>
      </c>
      <c r="I146" s="6" t="str">
        <f>IF([1]source_data!G148="","",[1]tailored_settings!$B$7)</f>
        <v>Longleigh Foundation</v>
      </c>
      <c r="J146" s="6" t="str">
        <f>IF([1]source_data!G148="","",[1]tailored_settings!$B$6)</f>
        <v>GB-CHC-1169016</v>
      </c>
      <c r="K146" s="6" t="str">
        <f>IF([1]source_data!G148="","",IF([1]source_data!I148="","",VLOOKUP([1]source_data!I148,[1]codelist_mapping!A:C,3,FALSE)))</f>
        <v>GTIR080</v>
      </c>
      <c r="L146" s="6" t="str">
        <f>IF([1]source_data!G148="","",IF([1]source_data!J148="","",VLOOKUP([1]source_data!J148,[1]codelist_mapping!A:C,3,FALSE)))</f>
        <v>GTIR060</v>
      </c>
      <c r="M146" s="6" t="str">
        <f>IF([1]source_data!G148="","",IF([1]source_data!K148="","",IF([1]source_data!M148&lt;&gt;"",CONCATENATE(VLOOKUP([1]source_data!K148,[1]codelist_mapping!F:H,3,FALSE)&amp;";"&amp;VLOOKUP([1]source_data!L148,[1]codelist_mapping!F:H,3,FALSE)&amp;";"&amp;VLOOKUP([1]source_data!M148,[1]codelist_mapping!F:H,3,FALSE)),IF([1]source_data!L148&lt;&gt;"",CONCATENATE(VLOOKUP([1]source_data!K148,[1]codelist_mapping!F:H,3,FALSE)&amp;";"&amp;VLOOKUP([1]source_data!L148,[1]codelist_mapping!F:H,3,FALSE)),IF([1]source_data!K148&lt;&gt;"",CONCATENATE(VLOOKUP([1]source_data!K148,[1]codelist_mapping!F:H,3,FALSE)))))))</f>
        <v>GTIP020</v>
      </c>
      <c r="N146" s="9" t="str">
        <f>IF([1]source_data!G148="","",IF([1]source_data!D148="","",VLOOKUP([1]source_data!D148,[1]geo_data!A:I,9,FALSE)))</f>
        <v>Kempston Central &amp; East</v>
      </c>
      <c r="O146" s="9" t="str">
        <f>IF([1]source_data!G148="","",IF([1]source_data!D148="","",VLOOKUP([1]source_data!D148,[1]geo_data!A:I,8,FALSE)))</f>
        <v>E05014504</v>
      </c>
      <c r="P146" s="9" t="str">
        <f>IF([1]source_data!G148="","",IF(LEFT(O146,3)="E05","WD",IF(LEFT(O146,3)="S13","WD",IF(LEFT(O146,3)="W05","WD",IF(LEFT(O146,3)="W06","UA",IF(LEFT(O146,3)="S12","CA",IF(LEFT(O146,3)="E06","UA",IF(LEFT(O146,3)="E07","NMD",IF(LEFT(O146,3)="E08","MD",IF(LEFT(O146,3)="E09","LONB"))))))))))</f>
        <v>WD</v>
      </c>
      <c r="Q146" s="9" t="str">
        <f>IF([1]source_data!G148="","",IF([1]source_data!D148="","",VLOOKUP([1]source_data!D148,[1]geo_data!A:I,7,FALSE)))</f>
        <v>Bedford</v>
      </c>
      <c r="R146" s="9" t="str">
        <f>IF([1]source_data!G148="","",IF([1]source_data!D148="","",VLOOKUP([1]source_data!D148,[1]geo_data!A:I,6,FALSE)))</f>
        <v>E06000055</v>
      </c>
      <c r="S146" s="9" t="str">
        <f>IF([1]source_data!G148="","",IF(LEFT(R146,3)="E05","WD",IF(LEFT(R146,3)="S13","WD",IF(LEFT(R146,3)="W05","WD",IF(LEFT(R146,3)="W06","UA",IF(LEFT(R146,3)="S12","CA",IF(LEFT(R146,3)="E06","UA",IF(LEFT(R146,3)="E07","NMD",IF(LEFT(R146,3)="E08","MD",IF(LEFT(R146,3)="E09","LONB"))))))))))</f>
        <v>UA</v>
      </c>
      <c r="T146" s="6" t="str">
        <f>IF([1]source_data!G148="","",IF([1]source_data!N148="","",[1]source_data!N148))</f>
        <v>Hardship Grant</v>
      </c>
      <c r="U146" s="10">
        <f>IF([1]source_data!G148="","",[1]tailored_settings!$B$8)</f>
        <v>45622</v>
      </c>
      <c r="V146" s="6" t="str">
        <f>IF([1]source_data!G148="","",[1]tailored_settings!$B$9)</f>
        <v>http://www.longleigh.org/</v>
      </c>
      <c r="W146" s="8">
        <f>IF([1]source_data!G148="","",IF([1]source_data!O148="","",[1]source_data!O148))</f>
        <v>45203</v>
      </c>
      <c r="X146" s="8">
        <f>IF([1]source_data!G148="","",IF([1]source_data!P148="","",[1]source_data!P148))</f>
        <v>45268</v>
      </c>
      <c r="Y146" s="6" t="str">
        <f>IF([1]source_data!G148="","",IF([1]source_data!Q148="","",[1]source_data!Q148))</f>
        <v/>
      </c>
      <c r="Z146" s="11" t="str">
        <f>IF([1]source_data!G148="","",IF([1]source_data!I148="","",[1]tailored_settings!$B$10))</f>
        <v>Primary grant reason</v>
      </c>
      <c r="AA146" s="11" t="str">
        <f>IF([1]source_data!G148="","",IF([1]source_data!I148="","",[1]source_data!I148))</f>
        <v>3  Customer/family moving from homelessness/supported living into independent living</v>
      </c>
      <c r="AB146" s="11" t="str">
        <f>IF([1]source_data!G148="","",IF([1]source_data!J148="","",[1]tailored_settings!$B$11))</f>
        <v>Secondary grant reason</v>
      </c>
      <c r="AC146" s="11" t="str">
        <f>IF([1]source_data!G148="","",IF([1]source_data!J148="","",[1]source_data!J148))</f>
        <v>4. Customer/family fleeing from a violent or abusive relationship</v>
      </c>
      <c r="AD146" s="11" t="str">
        <f>IF([1]source_data!G148="","",IF([1]source_data!K148="","",[1]tailored_settings!$B$12))</f>
        <v>Grant purpose</v>
      </c>
      <c r="AE146" s="11" t="str">
        <f>IF([1]source_data!G148="","",IF([1]source_data!K148="","",[1]source_data!K148))</f>
        <v xml:space="preserve">Furniture </v>
      </c>
      <c r="AF146" s="11" t="str">
        <f>IF([1]source_data!G148="","",IF([1]source_data!L148="","",[1]tailored_settings!$B$13))</f>
        <v/>
      </c>
      <c r="AG146" s="11" t="str">
        <f>IF([1]source_data!G148="","",IF([1]source_data!L148="","",[1]source_data!L148))</f>
        <v/>
      </c>
      <c r="AH146" s="11" t="str">
        <f>IF([1]source_data!G148="","",IF([1]source_data!M148="","",[1]tailored_settings!$B$14))</f>
        <v/>
      </c>
      <c r="AI146" s="11" t="str">
        <f>IF([1]source_data!G148="","",IF([1]source_data!M148="","",[1]source_data!M148))</f>
        <v/>
      </c>
    </row>
    <row r="147" spans="1:35" x14ac:dyDescent="0.2">
      <c r="A147" s="6" t="str">
        <f>IF([1]source_data!G149="","",IF(AND([1]source_data!C149&lt;&gt;"",[1]tailored_settings!$B$15="Publish"),CONCATENATE([1]tailored_settings!$B$2&amp;[1]source_data!C149),IF(AND([1]source_data!C149&lt;&gt;"",[1]tailored_settings!$B$15="Do not publish"),CONCATENATE([1]tailored_settings!$B$2&amp;TEXT(ROW(A147)-1,"0000")&amp;"_"&amp;TEXT(F147,"yyyy-mm")),CONCATENATE([1]tailored_settings!$B$2&amp;TEXT(ROW(A147)-1,"0000")&amp;"_"&amp;TEXT(F147,"yyyy-mm")))))</f>
        <v>360G-Longleigh-E23-00167W</v>
      </c>
      <c r="B147" s="6" t="str">
        <f>IF([1]source_data!G149="","",IF([1]source_data!E149&lt;&gt;"",[1]source_data!E149,CONCATENATE("Grant to "&amp;G147)))</f>
        <v>Grant to Individual Recipient</v>
      </c>
      <c r="C147" s="6" t="str">
        <f>IF([1]source_data!G149="","",IF([1]source_data!F149="","",[1]source_data!F149))</f>
        <v>Providing financial aid during a time of crisis</v>
      </c>
      <c r="D147" s="7">
        <f>IF([1]source_data!G149="","",IF([1]source_data!G149="","",[1]source_data!G149))</f>
        <v>500</v>
      </c>
      <c r="E147" s="6" t="str">
        <f>IF([1]source_data!G149="","",[1]tailored_settings!$B$3)</f>
        <v>GBP</v>
      </c>
      <c r="F147" s="8">
        <f>IF([1]source_data!G149="","",IF([1]source_data!H149="","",[1]source_data!H149))</f>
        <v>45203</v>
      </c>
      <c r="G147" s="6" t="str">
        <f>IF([1]source_data!G149="","",[1]tailored_settings!$B$5)</f>
        <v>Individual Recipient</v>
      </c>
      <c r="H147" s="6" t="str">
        <f>IF([1]source_data!G149="","",IF(AND([1]source_data!A149&lt;&gt;"",[1]tailored_settings!$B$16="Publish"),CONCATENATE([1]tailored_settings!$B$2&amp;[1]source_data!A149),IF(AND([1]source_data!A149&lt;&gt;"",[1]tailored_settings!$B$16="Do not publish"),CONCATENATE([1]tailored_settings!$B$4&amp;TEXT(ROW(A147)-1,"0000")&amp;"_"&amp;TEXT(F147,"yyyy-mm")),CONCATENATE([1]tailored_settings!$B$4&amp;TEXT(ROW(A147)-1,"0000")&amp;"_"&amp;TEXT(F147,"yyyy-mm")))))</f>
        <v>360G-Longleigh-IND-0146_2023-10</v>
      </c>
      <c r="I147" s="6" t="str">
        <f>IF([1]source_data!G149="","",[1]tailored_settings!$B$7)</f>
        <v>Longleigh Foundation</v>
      </c>
      <c r="J147" s="6" t="str">
        <f>IF([1]source_data!G149="","",[1]tailored_settings!$B$6)</f>
        <v>GB-CHC-1169016</v>
      </c>
      <c r="K147" s="6" t="str">
        <f>IF([1]source_data!G149="","",IF([1]source_data!I149="","",VLOOKUP([1]source_data!I149,[1]codelist_mapping!A:C,3,FALSE)))</f>
        <v>GTIR060</v>
      </c>
      <c r="L147" s="6" t="str">
        <f>IF([1]source_data!G149="","",IF([1]source_data!J149="","",VLOOKUP([1]source_data!J149,[1]codelist_mapping!A:C,3,FALSE)))</f>
        <v/>
      </c>
      <c r="M147" s="6" t="str">
        <f>IF([1]source_data!G149="","",IF([1]source_data!K149="","",IF([1]source_data!M149&lt;&gt;"",CONCATENATE(VLOOKUP([1]source_data!K149,[1]codelist_mapping!F:H,3,FALSE)&amp;";"&amp;VLOOKUP([1]source_data!L149,[1]codelist_mapping!F:H,3,FALSE)&amp;";"&amp;VLOOKUP([1]source_data!M149,[1]codelist_mapping!F:H,3,FALSE)),IF([1]source_data!L149&lt;&gt;"",CONCATENATE(VLOOKUP([1]source_data!K149,[1]codelist_mapping!F:H,3,FALSE)&amp;";"&amp;VLOOKUP([1]source_data!L149,[1]codelist_mapping!F:H,3,FALSE)),IF([1]source_data!K149&lt;&gt;"",CONCATENATE(VLOOKUP([1]source_data!K149,[1]codelist_mapping!F:H,3,FALSE)))))))</f>
        <v>GTIP070;GTIP100</v>
      </c>
      <c r="N147" s="9" t="str">
        <f>IF([1]source_data!G149="","",IF([1]source_data!D149="","",VLOOKUP([1]source_data!D149,[1]geo_data!A:I,9,FALSE)))</f>
        <v>West Hill &amp; North Laine</v>
      </c>
      <c r="O147" s="9" t="str">
        <f>IF([1]source_data!G149="","",IF([1]source_data!D149="","",VLOOKUP([1]source_data!D149,[1]geo_data!A:I,8,FALSE)))</f>
        <v>E05015415</v>
      </c>
      <c r="P147" s="9" t="str">
        <f>IF([1]source_data!G149="","",IF(LEFT(O147,3)="E05","WD",IF(LEFT(O147,3)="S13","WD",IF(LEFT(O147,3)="W05","WD",IF(LEFT(O147,3)="W06","UA",IF(LEFT(O147,3)="S12","CA",IF(LEFT(O147,3)="E06","UA",IF(LEFT(O147,3)="E07","NMD",IF(LEFT(O147,3)="E08","MD",IF(LEFT(O147,3)="E09","LONB"))))))))))</f>
        <v>WD</v>
      </c>
      <c r="Q147" s="9" t="str">
        <f>IF([1]source_data!G149="","",IF([1]source_data!D149="","",VLOOKUP([1]source_data!D149,[1]geo_data!A:I,7,FALSE)))</f>
        <v>Brighton and Hove</v>
      </c>
      <c r="R147" s="9" t="str">
        <f>IF([1]source_data!G149="","",IF([1]source_data!D149="","",VLOOKUP([1]source_data!D149,[1]geo_data!A:I,6,FALSE)))</f>
        <v>E06000043</v>
      </c>
      <c r="S147" s="9" t="str">
        <f>IF([1]source_data!G149="","",IF(LEFT(R147,3)="E05","WD",IF(LEFT(R147,3)="S13","WD",IF(LEFT(R147,3)="W05","WD",IF(LEFT(R147,3)="W06","UA",IF(LEFT(R147,3)="S12","CA",IF(LEFT(R147,3)="E06","UA",IF(LEFT(R147,3)="E07","NMD",IF(LEFT(R147,3)="E08","MD",IF(LEFT(R147,3)="E09","LONB"))))))))))</f>
        <v>UA</v>
      </c>
      <c r="T147" s="6" t="str">
        <f>IF([1]source_data!G149="","",IF([1]source_data!N149="","",[1]source_data!N149))</f>
        <v>Crisis Grant</v>
      </c>
      <c r="U147" s="10">
        <f>IF([1]source_data!G149="","",[1]tailored_settings!$B$8)</f>
        <v>45622</v>
      </c>
      <c r="V147" s="6" t="str">
        <f>IF([1]source_data!G149="","",[1]tailored_settings!$B$9)</f>
        <v>http://www.longleigh.org/</v>
      </c>
      <c r="W147" s="8">
        <f>IF([1]source_data!G149="","",IF([1]source_data!O149="","",[1]source_data!O149))</f>
        <v>45203</v>
      </c>
      <c r="X147" s="8">
        <f>IF([1]source_data!G149="","",IF([1]source_data!P149="","",[1]source_data!P149))</f>
        <v>45313</v>
      </c>
      <c r="Y147" s="6" t="str">
        <f>IF([1]source_data!G149="","",IF([1]source_data!Q149="","",[1]source_data!Q149))</f>
        <v/>
      </c>
      <c r="Z147" s="11" t="str">
        <f>IF([1]source_data!G149="","",IF([1]source_data!I149="","",[1]tailored_settings!$B$10))</f>
        <v>Primary grant reason</v>
      </c>
      <c r="AA147" s="11" t="str">
        <f>IF([1]source_data!G149="","",IF([1]source_data!I149="","",[1]source_data!I149))</f>
        <v>4. Customer/family fleeing from a violent or abusive relationship</v>
      </c>
      <c r="AB147" s="11" t="str">
        <f>IF([1]source_data!G149="","",IF([1]source_data!J149="","",[1]tailored_settings!$B$11))</f>
        <v/>
      </c>
      <c r="AC147" s="11" t="str">
        <f>IF([1]source_data!G149="","",IF([1]source_data!J149="","",[1]source_data!J149))</f>
        <v/>
      </c>
      <c r="AD147" s="11" t="str">
        <f>IF([1]source_data!G149="","",IF([1]source_data!K149="","",[1]tailored_settings!$B$12))</f>
        <v>Grant purpose</v>
      </c>
      <c r="AE147" s="11" t="str">
        <f>IF([1]source_data!G149="","",IF([1]source_data!K149="","",[1]source_data!K149))</f>
        <v>Food Vouchers</v>
      </c>
      <c r="AF147" s="11" t="str">
        <f>IF([1]source_data!G149="","",IF([1]source_data!L149="","",[1]tailored_settings!$B$13))</f>
        <v>Grant purpose</v>
      </c>
      <c r="AG147" s="11" t="str">
        <f>IF([1]source_data!G149="","",IF([1]source_data!L149="","",[1]source_data!L149))</f>
        <v>Travel costs</v>
      </c>
      <c r="AH147" s="11" t="str">
        <f>IF([1]source_data!G149="","",IF([1]source_data!M149="","",[1]tailored_settings!$B$14))</f>
        <v/>
      </c>
      <c r="AI147" s="11" t="str">
        <f>IF([1]source_data!G149="","",IF([1]source_data!M149="","",[1]source_data!M149))</f>
        <v/>
      </c>
    </row>
    <row r="148" spans="1:35" x14ac:dyDescent="0.2">
      <c r="A148" s="6" t="str">
        <f>IF([1]source_data!G150="","",IF(AND([1]source_data!C150&lt;&gt;"",[1]tailored_settings!$B$15="Publish"),CONCATENATE([1]tailored_settings!$B$2&amp;[1]source_data!C150),IF(AND([1]source_data!C150&lt;&gt;"",[1]tailored_settings!$B$15="Do not publish"),CONCATENATE([1]tailored_settings!$B$2&amp;TEXT(ROW(A148)-1,"0000")&amp;"_"&amp;TEXT(F148,"yyyy-mm")),CONCATENATE([1]tailored_settings!$B$2&amp;TEXT(ROW(A148)-1,"0000")&amp;"_"&amp;TEXT(F148,"yyyy-mm")))))</f>
        <v>360G-Longleigh-E23-00168W</v>
      </c>
      <c r="B148" s="6" t="str">
        <f>IF([1]source_data!G150="","",IF([1]source_data!E150&lt;&gt;"",[1]source_data!E150,CONCATENATE("Grant to "&amp;G148)))</f>
        <v>Grant to Individual Recipient</v>
      </c>
      <c r="C148" s="6" t="str">
        <f>IF([1]source_data!G150="","",IF([1]source_data!F150="","",[1]source_data!F150))</f>
        <v>Helping to alleviate financial hardship</v>
      </c>
      <c r="D148" s="7">
        <f>IF([1]source_data!G150="","",IF([1]source_data!G150="","",[1]source_data!G150))</f>
        <v>880</v>
      </c>
      <c r="E148" s="6" t="str">
        <f>IF([1]source_data!G150="","",[1]tailored_settings!$B$3)</f>
        <v>GBP</v>
      </c>
      <c r="F148" s="8">
        <f>IF([1]source_data!G150="","",IF([1]source_data!H150="","",[1]source_data!H150))</f>
        <v>45202</v>
      </c>
      <c r="G148" s="6" t="str">
        <f>IF([1]source_data!G150="","",[1]tailored_settings!$B$5)</f>
        <v>Individual Recipient</v>
      </c>
      <c r="H148" s="6" t="str">
        <f>IF([1]source_data!G150="","",IF(AND([1]source_data!A150&lt;&gt;"",[1]tailored_settings!$B$16="Publish"),CONCATENATE([1]tailored_settings!$B$2&amp;[1]source_data!A150),IF(AND([1]source_data!A150&lt;&gt;"",[1]tailored_settings!$B$16="Do not publish"),CONCATENATE([1]tailored_settings!$B$4&amp;TEXT(ROW(A148)-1,"0000")&amp;"_"&amp;TEXT(F148,"yyyy-mm")),CONCATENATE([1]tailored_settings!$B$4&amp;TEXT(ROW(A148)-1,"0000")&amp;"_"&amp;TEXT(F148,"yyyy-mm")))))</f>
        <v>360G-Longleigh-IND-0147_2023-10</v>
      </c>
      <c r="I148" s="6" t="str">
        <f>IF([1]source_data!G150="","",[1]tailored_settings!$B$7)</f>
        <v>Longleigh Foundation</v>
      </c>
      <c r="J148" s="6" t="str">
        <f>IF([1]source_data!G150="","",[1]tailored_settings!$B$6)</f>
        <v>GB-CHC-1169016</v>
      </c>
      <c r="K148" s="6" t="str">
        <f>IF([1]source_data!G150="","",IF([1]source_data!I150="","",VLOOKUP([1]source_data!I150,[1]codelist_mapping!A:C,3,FALSE)))</f>
        <v>GTIR030</v>
      </c>
      <c r="L148" s="6" t="str">
        <f>IF([1]source_data!G150="","",IF([1]source_data!J150="","",VLOOKUP([1]source_data!J150,[1]codelist_mapping!A:C,3,FALSE)))</f>
        <v>GTIR040</v>
      </c>
      <c r="M148" s="6" t="str">
        <f>IF([1]source_data!G150="","",IF([1]source_data!K150="","",IF([1]source_data!M150&lt;&gt;"",CONCATENATE(VLOOKUP([1]source_data!K150,[1]codelist_mapping!F:H,3,FALSE)&amp;";"&amp;VLOOKUP([1]source_data!L150,[1]codelist_mapping!F:H,3,FALSE)&amp;";"&amp;VLOOKUP([1]source_data!M150,[1]codelist_mapping!F:H,3,FALSE)),IF([1]source_data!L150&lt;&gt;"",CONCATENATE(VLOOKUP([1]source_data!K150,[1]codelist_mapping!F:H,3,FALSE)&amp;";"&amp;VLOOKUP([1]source_data!L150,[1]codelist_mapping!F:H,3,FALSE)),IF([1]source_data!K150&lt;&gt;"",CONCATENATE(VLOOKUP([1]source_data!K150,[1]codelist_mapping!F:H,3,FALSE)))))))</f>
        <v>GTIP070;GTIP050</v>
      </c>
      <c r="N148" s="9" t="str">
        <f>IF([1]source_data!G150="","",IF([1]source_data!D150="","",VLOOKUP([1]source_data!D150,[1]geo_data!A:I,9,FALSE)))</f>
        <v>Haverhill South East</v>
      </c>
      <c r="O148" s="9" t="str">
        <f>IF([1]source_data!G150="","",IF([1]source_data!D150="","",VLOOKUP([1]source_data!D150,[1]geo_data!A:I,8,FALSE)))</f>
        <v>E05012778</v>
      </c>
      <c r="P148" s="9" t="str">
        <f>IF([1]source_data!G150="","",IF(LEFT(O148,3)="E05","WD",IF(LEFT(O148,3)="S13","WD",IF(LEFT(O148,3)="W05","WD",IF(LEFT(O148,3)="W06","UA",IF(LEFT(O148,3)="S12","CA",IF(LEFT(O148,3)="E06","UA",IF(LEFT(O148,3)="E07","NMD",IF(LEFT(O148,3)="E08","MD",IF(LEFT(O148,3)="E09","LONB"))))))))))</f>
        <v>WD</v>
      </c>
      <c r="Q148" s="9" t="str">
        <f>IF([1]source_data!G150="","",IF([1]source_data!D150="","",VLOOKUP([1]source_data!D150,[1]geo_data!A:I,7,FALSE)))</f>
        <v>West Suffolk</v>
      </c>
      <c r="R148" s="9" t="str">
        <f>IF([1]source_data!G150="","",IF([1]source_data!D150="","",VLOOKUP([1]source_data!D150,[1]geo_data!A:I,6,FALSE)))</f>
        <v>E07000245</v>
      </c>
      <c r="S148" s="9" t="str">
        <f>IF([1]source_data!G150="","",IF(LEFT(R148,3)="E05","WD",IF(LEFT(R148,3)="S13","WD",IF(LEFT(R148,3)="W05","WD",IF(LEFT(R148,3)="W06","UA",IF(LEFT(R148,3)="S12","CA",IF(LEFT(R148,3)="E06","UA",IF(LEFT(R148,3)="E07","NMD",IF(LEFT(R148,3)="E08","MD",IF(LEFT(R148,3)="E09","LONB"))))))))))</f>
        <v>NMD</v>
      </c>
      <c r="T148" s="6" t="str">
        <f>IF([1]source_data!G150="","",IF([1]source_data!N150="","",[1]source_data!N150))</f>
        <v>Hardship Grant</v>
      </c>
      <c r="U148" s="10">
        <f>IF([1]source_data!G150="","",[1]tailored_settings!$B$8)</f>
        <v>45622</v>
      </c>
      <c r="V148" s="6" t="str">
        <f>IF([1]source_data!G150="","",[1]tailored_settings!$B$9)</f>
        <v>http://www.longleigh.org/</v>
      </c>
      <c r="W148" s="8">
        <f>IF([1]source_data!G150="","",IF([1]source_data!O150="","",[1]source_data!O150))</f>
        <v>45202</v>
      </c>
      <c r="X148" s="8">
        <f>IF([1]source_data!G150="","",IF([1]source_data!P150="","",[1]source_data!P150))</f>
        <v>45322</v>
      </c>
      <c r="Y148" s="6" t="str">
        <f>IF([1]source_data!G150="","",IF([1]source_data!Q150="","",[1]source_data!Q150))</f>
        <v/>
      </c>
      <c r="Z148" s="11" t="str">
        <f>IF([1]source_data!G150="","",IF([1]source_data!I150="","",[1]tailored_settings!$B$10))</f>
        <v>Primary grant reason</v>
      </c>
      <c r="AA148" s="11" t="str">
        <f>IF([1]source_data!G150="","",IF([1]source_data!I150="","",[1]source_data!I150))</f>
        <v>1. Customer (or family member residing with them) with a diagnosed condition or disability (physical and/or sensory and/or behavioural)</v>
      </c>
      <c r="AB148" s="11" t="str">
        <f>IF([1]source_data!G150="","",IF([1]source_data!J150="","",[1]tailored_settings!$B$11))</f>
        <v>Secondary grant reason</v>
      </c>
      <c r="AC148" s="11" t="str">
        <f>IF([1]source_data!G150="","",IF([1]source_data!J150="","",[1]source_data!J150))</f>
        <v>2. Customer receiving medication and/or therapy for a mental health condition or substance addiction</v>
      </c>
      <c r="AD148" s="11" t="str">
        <f>IF([1]source_data!G150="","",IF([1]source_data!K150="","",[1]tailored_settings!$B$12))</f>
        <v>Grant purpose</v>
      </c>
      <c r="AE148" s="11" t="str">
        <f>IF([1]source_data!G150="","",IF([1]source_data!K150="","",[1]source_data!K150))</f>
        <v>Food Vouchers</v>
      </c>
      <c r="AF148" s="11" t="str">
        <f>IF([1]source_data!G150="","",IF([1]source_data!L150="","",[1]tailored_settings!$B$13))</f>
        <v>Grant purpose</v>
      </c>
      <c r="AG148" s="11" t="str">
        <f>IF([1]source_data!G150="","",IF([1]source_data!L150="","",[1]source_data!L150))</f>
        <v>Utility Vouchers</v>
      </c>
      <c r="AH148" s="11" t="str">
        <f>IF([1]source_data!G150="","",IF([1]source_data!M150="","",[1]tailored_settings!$B$14))</f>
        <v/>
      </c>
      <c r="AI148" s="11" t="str">
        <f>IF([1]source_data!G150="","",IF([1]source_data!M150="","",[1]source_data!M150))</f>
        <v/>
      </c>
    </row>
    <row r="149" spans="1:35" x14ac:dyDescent="0.2">
      <c r="A149" s="6" t="str">
        <f>IF([1]source_data!G151="","",IF(AND([1]source_data!C151&lt;&gt;"",[1]tailored_settings!$B$15="Publish"),CONCATENATE([1]tailored_settings!$B$2&amp;[1]source_data!C151),IF(AND([1]source_data!C151&lt;&gt;"",[1]tailored_settings!$B$15="Do not publish"),CONCATENATE([1]tailored_settings!$B$2&amp;TEXT(ROW(A149)-1,"0000")&amp;"_"&amp;TEXT(F149,"yyyy-mm")),CONCATENATE([1]tailored_settings!$B$2&amp;TEXT(ROW(A149)-1,"0000")&amp;"_"&amp;TEXT(F149,"yyyy-mm")))))</f>
        <v>360G-Longleigh-E23-00169W</v>
      </c>
      <c r="B149" s="6" t="str">
        <f>IF([1]source_data!G151="","",IF([1]source_data!E151&lt;&gt;"",[1]source_data!E151,CONCATENATE("Grant to "&amp;G149)))</f>
        <v>Grant to Individual Recipient</v>
      </c>
      <c r="C149" s="6" t="str">
        <f>IF([1]source_data!G151="","",IF([1]source_data!F151="","",[1]source_data!F151))</f>
        <v>Helping to alleviate financial hardship</v>
      </c>
      <c r="D149" s="7">
        <f>IF([1]source_data!G151="","",IF([1]source_data!G151="","",[1]source_data!G151))</f>
        <v>632.04</v>
      </c>
      <c r="E149" s="6" t="str">
        <f>IF([1]source_data!G151="","",[1]tailored_settings!$B$3)</f>
        <v>GBP</v>
      </c>
      <c r="F149" s="8">
        <f>IF([1]source_data!G151="","",IF([1]source_data!H151="","",[1]source_data!H151))</f>
        <v>45205</v>
      </c>
      <c r="G149" s="6" t="str">
        <f>IF([1]source_data!G151="","",[1]tailored_settings!$B$5)</f>
        <v>Individual Recipient</v>
      </c>
      <c r="H149" s="6" t="str">
        <f>IF([1]source_data!G151="","",IF(AND([1]source_data!A151&lt;&gt;"",[1]tailored_settings!$B$16="Publish"),CONCATENATE([1]tailored_settings!$B$2&amp;[1]source_data!A151),IF(AND([1]source_data!A151&lt;&gt;"",[1]tailored_settings!$B$16="Do not publish"),CONCATENATE([1]tailored_settings!$B$4&amp;TEXT(ROW(A149)-1,"0000")&amp;"_"&amp;TEXT(F149,"yyyy-mm")),CONCATENATE([1]tailored_settings!$B$4&amp;TEXT(ROW(A149)-1,"0000")&amp;"_"&amp;TEXT(F149,"yyyy-mm")))))</f>
        <v>360G-Longleigh-IND-0148_2023-10</v>
      </c>
      <c r="I149" s="6" t="str">
        <f>IF([1]source_data!G151="","",[1]tailored_settings!$B$7)</f>
        <v>Longleigh Foundation</v>
      </c>
      <c r="J149" s="6" t="str">
        <f>IF([1]source_data!G151="","",[1]tailored_settings!$B$6)</f>
        <v>GB-CHC-1169016</v>
      </c>
      <c r="K149" s="6" t="str">
        <f>IF([1]source_data!G151="","",IF([1]source_data!I151="","",VLOOKUP([1]source_data!I151,[1]codelist_mapping!A:C,3,FALSE)))</f>
        <v>GTIR040</v>
      </c>
      <c r="L149" s="6" t="str">
        <f>IF([1]source_data!G151="","",IF([1]source_data!J151="","",VLOOKUP([1]source_data!J151,[1]codelist_mapping!A:C,3,FALSE)))</f>
        <v/>
      </c>
      <c r="M149" s="6" t="str">
        <f>IF([1]source_data!G151="","",IF([1]source_data!K151="","",IF([1]source_data!M151&lt;&gt;"",CONCATENATE(VLOOKUP([1]source_data!K151,[1]codelist_mapping!F:H,3,FALSE)&amp;";"&amp;VLOOKUP([1]source_data!L151,[1]codelist_mapping!F:H,3,FALSE)&amp;";"&amp;VLOOKUP([1]source_data!M151,[1]codelist_mapping!F:H,3,FALSE)),IF([1]source_data!L151&lt;&gt;"",CONCATENATE(VLOOKUP([1]source_data!K151,[1]codelist_mapping!F:H,3,FALSE)&amp;";"&amp;VLOOKUP([1]source_data!L151,[1]codelist_mapping!F:H,3,FALSE)),IF([1]source_data!K151&lt;&gt;"",CONCATENATE(VLOOKUP([1]source_data!K151,[1]codelist_mapping!F:H,3,FALSE)))))))</f>
        <v>GTIP020;GTIP060</v>
      </c>
      <c r="N149" s="9" t="str">
        <f>IF([1]source_data!G151="","",IF([1]source_data!D151="","",VLOOKUP([1]source_data!D151,[1]geo_data!A:I,9,FALSE)))</f>
        <v>Wollaston and Stourbridge Town</v>
      </c>
      <c r="O149" s="9" t="str">
        <f>IF([1]source_data!G151="","",IF([1]source_data!D151="","",VLOOKUP([1]source_data!D151,[1]geo_data!A:I,8,FALSE)))</f>
        <v>E05001258</v>
      </c>
      <c r="P149" s="9" t="str">
        <f>IF([1]source_data!G151="","",IF(LEFT(O149,3)="E05","WD",IF(LEFT(O149,3)="S13","WD",IF(LEFT(O149,3)="W05","WD",IF(LEFT(O149,3)="W06","UA",IF(LEFT(O149,3)="S12","CA",IF(LEFT(O149,3)="E06","UA",IF(LEFT(O149,3)="E07","NMD",IF(LEFT(O149,3)="E08","MD",IF(LEFT(O149,3)="E09","LONB"))))))))))</f>
        <v>WD</v>
      </c>
      <c r="Q149" s="9" t="str">
        <f>IF([1]source_data!G151="","",IF([1]source_data!D151="","",VLOOKUP([1]source_data!D151,[1]geo_data!A:I,7,FALSE)))</f>
        <v>Dudley</v>
      </c>
      <c r="R149" s="9" t="str">
        <f>IF([1]source_data!G151="","",IF([1]source_data!D151="","",VLOOKUP([1]source_data!D151,[1]geo_data!A:I,6,FALSE)))</f>
        <v>E08000027</v>
      </c>
      <c r="S149" s="9" t="str">
        <f>IF([1]source_data!G151="","",IF(LEFT(R149,3)="E05","WD",IF(LEFT(R149,3)="S13","WD",IF(LEFT(R149,3)="W05","WD",IF(LEFT(R149,3)="W06","UA",IF(LEFT(R149,3)="S12","CA",IF(LEFT(R149,3)="E06","UA",IF(LEFT(R149,3)="E07","NMD",IF(LEFT(R149,3)="E08","MD",IF(LEFT(R149,3)="E09","LONB"))))))))))</f>
        <v>MD</v>
      </c>
      <c r="T149" s="6" t="str">
        <f>IF([1]source_data!G151="","",IF([1]source_data!N151="","",[1]source_data!N151))</f>
        <v>Hardship Grant</v>
      </c>
      <c r="U149" s="10">
        <f>IF([1]source_data!G151="","",[1]tailored_settings!$B$8)</f>
        <v>45622</v>
      </c>
      <c r="V149" s="6" t="str">
        <f>IF([1]source_data!G151="","",[1]tailored_settings!$B$9)</f>
        <v>http://www.longleigh.org/</v>
      </c>
      <c r="W149" s="8">
        <f>IF([1]source_data!G151="","",IF([1]source_data!O151="","",[1]source_data!O151))</f>
        <v>45205</v>
      </c>
      <c r="X149" s="8">
        <f>IF([1]source_data!G151="","",IF([1]source_data!P151="","",[1]source_data!P151))</f>
        <v>45273</v>
      </c>
      <c r="Y149" s="6" t="str">
        <f>IF([1]source_data!G151="","",IF([1]source_data!Q151="","",[1]source_data!Q151))</f>
        <v/>
      </c>
      <c r="Z149" s="11" t="str">
        <f>IF([1]source_data!G151="","",IF([1]source_data!I151="","",[1]tailored_settings!$B$10))</f>
        <v>Primary grant reason</v>
      </c>
      <c r="AA149" s="11" t="str">
        <f>IF([1]source_data!G151="","",IF([1]source_data!I151="","",[1]source_data!I151))</f>
        <v>2. Customer receiving medication and/or therapy for a mental health condition or substance addiction</v>
      </c>
      <c r="AB149" s="11" t="str">
        <f>IF([1]source_data!G151="","",IF([1]source_data!J151="","",[1]tailored_settings!$B$11))</f>
        <v/>
      </c>
      <c r="AC149" s="11" t="str">
        <f>IF([1]source_data!G151="","",IF([1]source_data!J151="","",[1]source_data!J151))</f>
        <v/>
      </c>
      <c r="AD149" s="11" t="str">
        <f>IF([1]source_data!G151="","",IF([1]source_data!K151="","",[1]tailored_settings!$B$12))</f>
        <v>Grant purpose</v>
      </c>
      <c r="AE149" s="11" t="str">
        <f>IF([1]source_data!G151="","",IF([1]source_data!K151="","",[1]source_data!K151))</f>
        <v xml:space="preserve">Furniture </v>
      </c>
      <c r="AF149" s="11" t="str">
        <f>IF([1]source_data!G151="","",IF([1]source_data!L151="","",[1]tailored_settings!$B$13))</f>
        <v>Grant purpose</v>
      </c>
      <c r="AG149" s="11" t="str">
        <f>IF([1]source_data!G151="","",IF([1]source_data!L151="","",[1]source_data!L151))</f>
        <v>Voucher for small household items</v>
      </c>
      <c r="AH149" s="11" t="str">
        <f>IF([1]source_data!G151="","",IF([1]source_data!M151="","",[1]tailored_settings!$B$14))</f>
        <v/>
      </c>
      <c r="AI149" s="11" t="str">
        <f>IF([1]source_data!G151="","",IF([1]source_data!M151="","",[1]source_data!M151))</f>
        <v/>
      </c>
    </row>
    <row r="150" spans="1:35" x14ac:dyDescent="0.2">
      <c r="A150" s="6" t="str">
        <f>IF([1]source_data!G152="","",IF(AND([1]source_data!C152&lt;&gt;"",[1]tailored_settings!$B$15="Publish"),CONCATENATE([1]tailored_settings!$B$2&amp;[1]source_data!C152),IF(AND([1]source_data!C152&lt;&gt;"",[1]tailored_settings!$B$15="Do not publish"),CONCATENATE([1]tailored_settings!$B$2&amp;TEXT(ROW(A150)-1,"0000")&amp;"_"&amp;TEXT(F150,"yyyy-mm")),CONCATENATE([1]tailored_settings!$B$2&amp;TEXT(ROW(A150)-1,"0000")&amp;"_"&amp;TEXT(F150,"yyyy-mm")))))</f>
        <v>360G-Longleigh-E23-00170W</v>
      </c>
      <c r="B150" s="6" t="str">
        <f>IF([1]source_data!G152="","",IF([1]source_data!E152&lt;&gt;"",[1]source_data!E152,CONCATENATE("Grant to "&amp;G150)))</f>
        <v>Grant to Individual Recipient</v>
      </c>
      <c r="C150" s="6" t="str">
        <f>IF([1]source_data!G152="","",IF([1]source_data!F152="","",[1]source_data!F152))</f>
        <v>Helping to alleviate financial hardship</v>
      </c>
      <c r="D150" s="7">
        <f>IF([1]source_data!G152="","",IF([1]source_data!G152="","",[1]source_data!G152))</f>
        <v>960</v>
      </c>
      <c r="E150" s="6" t="str">
        <f>IF([1]source_data!G152="","",[1]tailored_settings!$B$3)</f>
        <v>GBP</v>
      </c>
      <c r="F150" s="8">
        <f>IF([1]source_data!G152="","",IF([1]source_data!H152="","",[1]source_data!H152))</f>
        <v>45204</v>
      </c>
      <c r="G150" s="6" t="str">
        <f>IF([1]source_data!G152="","",[1]tailored_settings!$B$5)</f>
        <v>Individual Recipient</v>
      </c>
      <c r="H150" s="6" t="str">
        <f>IF([1]source_data!G152="","",IF(AND([1]source_data!A152&lt;&gt;"",[1]tailored_settings!$B$16="Publish"),CONCATENATE([1]tailored_settings!$B$2&amp;[1]source_data!A152),IF(AND([1]source_data!A152&lt;&gt;"",[1]tailored_settings!$B$16="Do not publish"),CONCATENATE([1]tailored_settings!$B$4&amp;TEXT(ROW(A150)-1,"0000")&amp;"_"&amp;TEXT(F150,"yyyy-mm")),CONCATENATE([1]tailored_settings!$B$4&amp;TEXT(ROW(A150)-1,"0000")&amp;"_"&amp;TEXT(F150,"yyyy-mm")))))</f>
        <v>360G-Longleigh-IND-0149_2023-10</v>
      </c>
      <c r="I150" s="6" t="str">
        <f>IF([1]source_data!G152="","",[1]tailored_settings!$B$7)</f>
        <v>Longleigh Foundation</v>
      </c>
      <c r="J150" s="6" t="str">
        <f>IF([1]source_data!G152="","",[1]tailored_settings!$B$6)</f>
        <v>GB-CHC-1169016</v>
      </c>
      <c r="K150" s="6" t="str">
        <f>IF([1]source_data!G152="","",IF([1]source_data!I152="","",VLOOKUP([1]source_data!I152,[1]codelist_mapping!A:C,3,FALSE)))</f>
        <v>GTIR040</v>
      </c>
      <c r="L150" s="6" t="str">
        <f>IF([1]source_data!G152="","",IF([1]source_data!J152="","",VLOOKUP([1]source_data!J152,[1]codelist_mapping!A:C,3,FALSE)))</f>
        <v/>
      </c>
      <c r="M150" s="6" t="str">
        <f>IF([1]source_data!G152="","",IF([1]source_data!K152="","",IF([1]source_data!M152&lt;&gt;"",CONCATENATE(VLOOKUP([1]source_data!K152,[1]codelist_mapping!F:H,3,FALSE)&amp;";"&amp;VLOOKUP([1]source_data!L152,[1]codelist_mapping!F:H,3,FALSE)&amp;";"&amp;VLOOKUP([1]source_data!M152,[1]codelist_mapping!F:H,3,FALSE)),IF([1]source_data!L152&lt;&gt;"",CONCATENATE(VLOOKUP([1]source_data!K152,[1]codelist_mapping!F:H,3,FALSE)&amp;";"&amp;VLOOKUP([1]source_data!L152,[1]codelist_mapping!F:H,3,FALSE)),IF([1]source_data!K152&lt;&gt;"",CONCATENATE(VLOOKUP([1]source_data!K152,[1]codelist_mapping!F:H,3,FALSE)))))))</f>
        <v>GTIP070;GTIP050</v>
      </c>
      <c r="N150" s="9" t="str">
        <f>IF([1]source_data!G152="","",IF([1]source_data!D152="","",VLOOKUP([1]source_data!D152,[1]geo_data!A:I,9,FALSE)))</f>
        <v>Old Town</v>
      </c>
      <c r="O150" s="9" t="str">
        <f>IF([1]source_data!G152="","",IF([1]source_data!D152="","",VLOOKUP([1]source_data!D152,[1]geo_data!A:I,8,FALSE)))</f>
        <v>E05008963</v>
      </c>
      <c r="P150" s="9" t="str">
        <f>IF([1]source_data!G152="","",IF(LEFT(O150,3)="E05","WD",IF(LEFT(O150,3)="S13","WD",IF(LEFT(O150,3)="W05","WD",IF(LEFT(O150,3)="W06","UA",IF(LEFT(O150,3)="S12","CA",IF(LEFT(O150,3)="E06","UA",IF(LEFT(O150,3)="E07","NMD",IF(LEFT(O150,3)="E08","MD",IF(LEFT(O150,3)="E09","LONB"))))))))))</f>
        <v>WD</v>
      </c>
      <c r="Q150" s="9" t="str">
        <f>IF([1]source_data!G152="","",IF([1]source_data!D152="","",VLOOKUP([1]source_data!D152,[1]geo_data!A:I,7,FALSE)))</f>
        <v>Swindon</v>
      </c>
      <c r="R150" s="9" t="str">
        <f>IF([1]source_data!G152="","",IF([1]source_data!D152="","",VLOOKUP([1]source_data!D152,[1]geo_data!A:I,6,FALSE)))</f>
        <v>E06000030</v>
      </c>
      <c r="S150" s="9" t="str">
        <f>IF([1]source_data!G152="","",IF(LEFT(R150,3)="E05","WD",IF(LEFT(R150,3)="S13","WD",IF(LEFT(R150,3)="W05","WD",IF(LEFT(R150,3)="W06","UA",IF(LEFT(R150,3)="S12","CA",IF(LEFT(R150,3)="E06","UA",IF(LEFT(R150,3)="E07","NMD",IF(LEFT(R150,3)="E08","MD",IF(LEFT(R150,3)="E09","LONB"))))))))))</f>
        <v>UA</v>
      </c>
      <c r="T150" s="6" t="str">
        <f>IF([1]source_data!G152="","",IF([1]source_data!N152="","",[1]source_data!N152))</f>
        <v>Hardship Grant</v>
      </c>
      <c r="U150" s="10">
        <f>IF([1]source_data!G152="","",[1]tailored_settings!$B$8)</f>
        <v>45622</v>
      </c>
      <c r="V150" s="6" t="str">
        <f>IF([1]source_data!G152="","",[1]tailored_settings!$B$9)</f>
        <v>http://www.longleigh.org/</v>
      </c>
      <c r="W150" s="8">
        <f>IF([1]source_data!G152="","",IF([1]source_data!O152="","",[1]source_data!O152))</f>
        <v>45204</v>
      </c>
      <c r="X150" s="8">
        <f>IF([1]source_data!G152="","",IF([1]source_data!P152="","",[1]source_data!P152))</f>
        <v>45272</v>
      </c>
      <c r="Y150" s="6" t="str">
        <f>IF([1]source_data!G152="","",IF([1]source_data!Q152="","",[1]source_data!Q152))</f>
        <v/>
      </c>
      <c r="Z150" s="11" t="str">
        <f>IF([1]source_data!G152="","",IF([1]source_data!I152="","",[1]tailored_settings!$B$10))</f>
        <v>Primary grant reason</v>
      </c>
      <c r="AA150" s="11" t="str">
        <f>IF([1]source_data!G152="","",IF([1]source_data!I152="","",[1]source_data!I152))</f>
        <v>2. Customer receiving medication and/or therapy for a mental health condition or substance addiction</v>
      </c>
      <c r="AB150" s="11" t="str">
        <f>IF([1]source_data!G152="","",IF([1]source_data!J152="","",[1]tailored_settings!$B$11))</f>
        <v/>
      </c>
      <c r="AC150" s="11" t="str">
        <f>IF([1]source_data!G152="","",IF([1]source_data!J152="","",[1]source_data!J152))</f>
        <v/>
      </c>
      <c r="AD150" s="11" t="str">
        <f>IF([1]source_data!G152="","",IF([1]source_data!K152="","",[1]tailored_settings!$B$12))</f>
        <v>Grant purpose</v>
      </c>
      <c r="AE150" s="11" t="str">
        <f>IF([1]source_data!G152="","",IF([1]source_data!K152="","",[1]source_data!K152))</f>
        <v>Food Vouchers</v>
      </c>
      <c r="AF150" s="11" t="str">
        <f>IF([1]source_data!G152="","",IF([1]source_data!L152="","",[1]tailored_settings!$B$13))</f>
        <v>Grant purpose</v>
      </c>
      <c r="AG150" s="11" t="str">
        <f>IF([1]source_data!G152="","",IF([1]source_data!L152="","",[1]source_data!L152))</f>
        <v>Utility Vouchers</v>
      </c>
      <c r="AH150" s="11" t="str">
        <f>IF([1]source_data!G152="","",IF([1]source_data!M152="","",[1]tailored_settings!$B$14))</f>
        <v/>
      </c>
      <c r="AI150" s="11" t="str">
        <f>IF([1]source_data!G152="","",IF([1]source_data!M152="","",[1]source_data!M152))</f>
        <v/>
      </c>
    </row>
    <row r="151" spans="1:35" x14ac:dyDescent="0.2">
      <c r="A151" s="6" t="str">
        <f>IF([1]source_data!G153="","",IF(AND([1]source_data!C153&lt;&gt;"",[1]tailored_settings!$B$15="Publish"),CONCATENATE([1]tailored_settings!$B$2&amp;[1]source_data!C153),IF(AND([1]source_data!C153&lt;&gt;"",[1]tailored_settings!$B$15="Do not publish"),CONCATENATE([1]tailored_settings!$B$2&amp;TEXT(ROW(A151)-1,"0000")&amp;"_"&amp;TEXT(F151,"yyyy-mm")),CONCATENATE([1]tailored_settings!$B$2&amp;TEXT(ROW(A151)-1,"0000")&amp;"_"&amp;TEXT(F151,"yyyy-mm")))))</f>
        <v>360G-Longleigh-E23-00171W</v>
      </c>
      <c r="B151" s="6" t="str">
        <f>IF([1]source_data!G153="","",IF([1]source_data!E153&lt;&gt;"",[1]source_data!E153,CONCATENATE("Grant to "&amp;G151)))</f>
        <v>Grant to Individual Recipient</v>
      </c>
      <c r="C151" s="6" t="str">
        <f>IF([1]source_data!G153="","",IF([1]source_data!F153="","",[1]source_data!F153))</f>
        <v>Helping to alleviate financial hardship</v>
      </c>
      <c r="D151" s="7">
        <f>IF([1]source_data!G153="","",IF([1]source_data!G153="","",[1]source_data!G153))</f>
        <v>952</v>
      </c>
      <c r="E151" s="6" t="str">
        <f>IF([1]source_data!G153="","",[1]tailored_settings!$B$3)</f>
        <v>GBP</v>
      </c>
      <c r="F151" s="8">
        <f>IF([1]source_data!G153="","",IF([1]source_data!H153="","",[1]source_data!H153))</f>
        <v>45204</v>
      </c>
      <c r="G151" s="6" t="str">
        <f>IF([1]source_data!G153="","",[1]tailored_settings!$B$5)</f>
        <v>Individual Recipient</v>
      </c>
      <c r="H151" s="6" t="str">
        <f>IF([1]source_data!G153="","",IF(AND([1]source_data!A153&lt;&gt;"",[1]tailored_settings!$B$16="Publish"),CONCATENATE([1]tailored_settings!$B$2&amp;[1]source_data!A153),IF(AND([1]source_data!A153&lt;&gt;"",[1]tailored_settings!$B$16="Do not publish"),CONCATENATE([1]tailored_settings!$B$4&amp;TEXT(ROW(A151)-1,"0000")&amp;"_"&amp;TEXT(F151,"yyyy-mm")),CONCATENATE([1]tailored_settings!$B$4&amp;TEXT(ROW(A151)-1,"0000")&amp;"_"&amp;TEXT(F151,"yyyy-mm")))))</f>
        <v>360G-Longleigh-IND-0150_2023-10</v>
      </c>
      <c r="I151" s="6" t="str">
        <f>IF([1]source_data!G153="","",[1]tailored_settings!$B$7)</f>
        <v>Longleigh Foundation</v>
      </c>
      <c r="J151" s="6" t="str">
        <f>IF([1]source_data!G153="","",[1]tailored_settings!$B$6)</f>
        <v>GB-CHC-1169016</v>
      </c>
      <c r="K151" s="6" t="str">
        <f>IF([1]source_data!G153="","",IF([1]source_data!I153="","",VLOOKUP([1]source_data!I153,[1]codelist_mapping!A:C,3,FALSE)))</f>
        <v>GTIR040</v>
      </c>
      <c r="L151" s="6" t="str">
        <f>IF([1]source_data!G153="","",IF([1]source_data!J153="","",VLOOKUP([1]source_data!J153,[1]codelist_mapping!A:C,3,FALSE)))</f>
        <v/>
      </c>
      <c r="M151" s="6" t="str">
        <f>IF([1]source_data!G153="","",IF([1]source_data!K153="","",IF([1]source_data!M153&lt;&gt;"",CONCATENATE(VLOOKUP([1]source_data!K153,[1]codelist_mapping!F:H,3,FALSE)&amp;";"&amp;VLOOKUP([1]source_data!L153,[1]codelist_mapping!F:H,3,FALSE)&amp;";"&amp;VLOOKUP([1]source_data!M153,[1]codelist_mapping!F:H,3,FALSE)),IF([1]source_data!L153&lt;&gt;"",CONCATENATE(VLOOKUP([1]source_data!K153,[1]codelist_mapping!F:H,3,FALSE)&amp;";"&amp;VLOOKUP([1]source_data!L153,[1]codelist_mapping!F:H,3,FALSE)),IF([1]source_data!K153&lt;&gt;"",CONCATENATE(VLOOKUP([1]source_data!K153,[1]codelist_mapping!F:H,3,FALSE)))))))</f>
        <v>GTIP020</v>
      </c>
      <c r="N151" s="9" t="str">
        <f>IF([1]source_data!G153="","",IF([1]source_data!D153="","",VLOOKUP([1]source_data!D153,[1]geo_data!A:I,9,FALSE)))</f>
        <v>Brownhills</v>
      </c>
      <c r="O151" s="9" t="str">
        <f>IF([1]source_data!G153="","",IF([1]source_data!D153="","",VLOOKUP([1]source_data!D153,[1]geo_data!A:I,8,FALSE)))</f>
        <v>E05001308</v>
      </c>
      <c r="P151" s="9" t="str">
        <f>IF([1]source_data!G153="","",IF(LEFT(O151,3)="E05","WD",IF(LEFT(O151,3)="S13","WD",IF(LEFT(O151,3)="W05","WD",IF(LEFT(O151,3)="W06","UA",IF(LEFT(O151,3)="S12","CA",IF(LEFT(O151,3)="E06","UA",IF(LEFT(O151,3)="E07","NMD",IF(LEFT(O151,3)="E08","MD",IF(LEFT(O151,3)="E09","LONB"))))))))))</f>
        <v>WD</v>
      </c>
      <c r="Q151" s="9" t="str">
        <f>IF([1]source_data!G153="","",IF([1]source_data!D153="","",VLOOKUP([1]source_data!D153,[1]geo_data!A:I,7,FALSE)))</f>
        <v>Walsall</v>
      </c>
      <c r="R151" s="9" t="str">
        <f>IF([1]source_data!G153="","",IF([1]source_data!D153="","",VLOOKUP([1]source_data!D153,[1]geo_data!A:I,6,FALSE)))</f>
        <v>E08000030</v>
      </c>
      <c r="S151" s="9" t="str">
        <f>IF([1]source_data!G153="","",IF(LEFT(R151,3)="E05","WD",IF(LEFT(R151,3)="S13","WD",IF(LEFT(R151,3)="W05","WD",IF(LEFT(R151,3)="W06","UA",IF(LEFT(R151,3)="S12","CA",IF(LEFT(R151,3)="E06","UA",IF(LEFT(R151,3)="E07","NMD",IF(LEFT(R151,3)="E08","MD",IF(LEFT(R151,3)="E09","LONB"))))))))))</f>
        <v>MD</v>
      </c>
      <c r="T151" s="6" t="str">
        <f>IF([1]source_data!G153="","",IF([1]source_data!N153="","",[1]source_data!N153))</f>
        <v>Hardship Grant</v>
      </c>
      <c r="U151" s="10">
        <f>IF([1]source_data!G153="","",[1]tailored_settings!$B$8)</f>
        <v>45622</v>
      </c>
      <c r="V151" s="6" t="str">
        <f>IF([1]source_data!G153="","",[1]tailored_settings!$B$9)</f>
        <v>http://www.longleigh.org/</v>
      </c>
      <c r="W151" s="8">
        <f>IF([1]source_data!G153="","",IF([1]source_data!O153="","",[1]source_data!O153))</f>
        <v>45204</v>
      </c>
      <c r="X151" s="8">
        <f>IF([1]source_data!G153="","",IF([1]source_data!P153="","",[1]source_data!P153))</f>
        <v>45268</v>
      </c>
      <c r="Y151" s="6" t="str">
        <f>IF([1]source_data!G153="","",IF([1]source_data!Q153="","",[1]source_data!Q153))</f>
        <v/>
      </c>
      <c r="Z151" s="11" t="str">
        <f>IF([1]source_data!G153="","",IF([1]source_data!I153="","",[1]tailored_settings!$B$10))</f>
        <v>Primary grant reason</v>
      </c>
      <c r="AA151" s="11" t="str">
        <f>IF([1]source_data!G153="","",IF([1]source_data!I153="","",[1]source_data!I153))</f>
        <v>2. Customer receiving medication and/or therapy for a mental health condition or substance addiction</v>
      </c>
      <c r="AB151" s="11" t="str">
        <f>IF([1]source_data!G153="","",IF([1]source_data!J153="","",[1]tailored_settings!$B$11))</f>
        <v/>
      </c>
      <c r="AC151" s="11" t="str">
        <f>IF([1]source_data!G153="","",IF([1]source_data!J153="","",[1]source_data!J153))</f>
        <v/>
      </c>
      <c r="AD151" s="11" t="str">
        <f>IF([1]source_data!G153="","",IF([1]source_data!K153="","",[1]tailored_settings!$B$12))</f>
        <v>Grant purpose</v>
      </c>
      <c r="AE151" s="11" t="str">
        <f>IF([1]source_data!G153="","",IF([1]source_data!K153="","",[1]source_data!K153))</f>
        <v>Appliances</v>
      </c>
      <c r="AF151" s="11" t="str">
        <f>IF([1]source_data!G153="","",IF([1]source_data!L153="","",[1]tailored_settings!$B$13))</f>
        <v/>
      </c>
      <c r="AG151" s="11" t="str">
        <f>IF([1]source_data!G153="","",IF([1]source_data!L153="","",[1]source_data!L153))</f>
        <v/>
      </c>
      <c r="AH151" s="11" t="str">
        <f>IF([1]source_data!G153="","",IF([1]source_data!M153="","",[1]tailored_settings!$B$14))</f>
        <v/>
      </c>
      <c r="AI151" s="11" t="str">
        <f>IF([1]source_data!G153="","",IF([1]source_data!M153="","",[1]source_data!M153))</f>
        <v/>
      </c>
    </row>
    <row r="152" spans="1:35" x14ac:dyDescent="0.2">
      <c r="A152" s="6" t="str">
        <f>IF([1]source_data!G154="","",IF(AND([1]source_data!C154&lt;&gt;"",[1]tailored_settings!$B$15="Publish"),CONCATENATE([1]tailored_settings!$B$2&amp;[1]source_data!C154),IF(AND([1]source_data!C154&lt;&gt;"",[1]tailored_settings!$B$15="Do not publish"),CONCATENATE([1]tailored_settings!$B$2&amp;TEXT(ROW(A152)-1,"0000")&amp;"_"&amp;TEXT(F152,"yyyy-mm")),CONCATENATE([1]tailored_settings!$B$2&amp;TEXT(ROW(A152)-1,"0000")&amp;"_"&amp;TEXT(F152,"yyyy-mm")))))</f>
        <v>360G-Longleigh-E23-00172W</v>
      </c>
      <c r="B152" s="6" t="str">
        <f>IF([1]source_data!G154="","",IF([1]source_data!E154&lt;&gt;"",[1]source_data!E154,CONCATENATE("Grant to "&amp;G152)))</f>
        <v>Grant to Individual Recipient</v>
      </c>
      <c r="C152" s="6" t="str">
        <f>IF([1]source_data!G154="","",IF([1]source_data!F154="","",[1]source_data!F154))</f>
        <v>Helping to alleviate financial hardship</v>
      </c>
      <c r="D152" s="7">
        <f>IF([1]source_data!G154="","",IF([1]source_data!G154="","",[1]source_data!G154))</f>
        <v>985.32</v>
      </c>
      <c r="E152" s="6" t="str">
        <f>IF([1]source_data!G154="","",[1]tailored_settings!$B$3)</f>
        <v>GBP</v>
      </c>
      <c r="F152" s="8">
        <f>IF([1]source_data!G154="","",IF([1]source_data!H154="","",[1]source_data!H154))</f>
        <v>45205</v>
      </c>
      <c r="G152" s="6" t="str">
        <f>IF([1]source_data!G154="","",[1]tailored_settings!$B$5)</f>
        <v>Individual Recipient</v>
      </c>
      <c r="H152" s="6" t="str">
        <f>IF([1]source_data!G154="","",IF(AND([1]source_data!A154&lt;&gt;"",[1]tailored_settings!$B$16="Publish"),CONCATENATE([1]tailored_settings!$B$2&amp;[1]source_data!A154),IF(AND([1]source_data!A154&lt;&gt;"",[1]tailored_settings!$B$16="Do not publish"),CONCATENATE([1]tailored_settings!$B$4&amp;TEXT(ROW(A152)-1,"0000")&amp;"_"&amp;TEXT(F152,"yyyy-mm")),CONCATENATE([1]tailored_settings!$B$4&amp;TEXT(ROW(A152)-1,"0000")&amp;"_"&amp;TEXT(F152,"yyyy-mm")))))</f>
        <v>360G-Longleigh-IND-0151_2023-10</v>
      </c>
      <c r="I152" s="6" t="str">
        <f>IF([1]source_data!G154="","",[1]tailored_settings!$B$7)</f>
        <v>Longleigh Foundation</v>
      </c>
      <c r="J152" s="6" t="str">
        <f>IF([1]source_data!G154="","",[1]tailored_settings!$B$6)</f>
        <v>GB-CHC-1169016</v>
      </c>
      <c r="K152" s="6" t="str">
        <f>IF([1]source_data!G154="","",IF([1]source_data!I154="","",VLOOKUP([1]source_data!I154,[1]codelist_mapping!A:C,3,FALSE)))</f>
        <v>GTIR040</v>
      </c>
      <c r="L152" s="6" t="str">
        <f>IF([1]source_data!G154="","",IF([1]source_data!J154="","",VLOOKUP([1]source_data!J154,[1]codelist_mapping!A:C,3,FALSE)))</f>
        <v/>
      </c>
      <c r="M152" s="6" t="str">
        <f>IF([1]source_data!G154="","",IF([1]source_data!K154="","",IF([1]source_data!M154&lt;&gt;"",CONCATENATE(VLOOKUP([1]source_data!K154,[1]codelist_mapping!F:H,3,FALSE)&amp;";"&amp;VLOOKUP([1]source_data!L154,[1]codelist_mapping!F:H,3,FALSE)&amp;";"&amp;VLOOKUP([1]source_data!M154,[1]codelist_mapping!F:H,3,FALSE)),IF([1]source_data!L154&lt;&gt;"",CONCATENATE(VLOOKUP([1]source_data!K154,[1]codelist_mapping!F:H,3,FALSE)&amp;";"&amp;VLOOKUP([1]source_data!L154,[1]codelist_mapping!F:H,3,FALSE)),IF([1]source_data!K154&lt;&gt;"",CONCATENATE(VLOOKUP([1]source_data!K154,[1]codelist_mapping!F:H,3,FALSE)))))))</f>
        <v>GTIP020;GTIP070;GTIP080</v>
      </c>
      <c r="N152" s="9" t="str">
        <f>IF([1]source_data!G154="","",IF([1]source_data!D154="","",VLOOKUP([1]source_data!D154,[1]geo_data!A:I,9,FALSE)))</f>
        <v>St Margaret and South Marston</v>
      </c>
      <c r="O152" s="9" t="str">
        <f>IF([1]source_data!G154="","",IF([1]source_data!D154="","",VLOOKUP([1]source_data!D154,[1]geo_data!A:I,8,FALSE)))</f>
        <v>E05008969</v>
      </c>
      <c r="P152" s="9" t="str">
        <f>IF([1]source_data!G154="","",IF(LEFT(O152,3)="E05","WD",IF(LEFT(O152,3)="S13","WD",IF(LEFT(O152,3)="W05","WD",IF(LEFT(O152,3)="W06","UA",IF(LEFT(O152,3)="S12","CA",IF(LEFT(O152,3)="E06","UA",IF(LEFT(O152,3)="E07","NMD",IF(LEFT(O152,3)="E08","MD",IF(LEFT(O152,3)="E09","LONB"))))))))))</f>
        <v>WD</v>
      </c>
      <c r="Q152" s="9" t="str">
        <f>IF([1]source_data!G154="","",IF([1]source_data!D154="","",VLOOKUP([1]source_data!D154,[1]geo_data!A:I,7,FALSE)))</f>
        <v>Swindon</v>
      </c>
      <c r="R152" s="9" t="str">
        <f>IF([1]source_data!G154="","",IF([1]source_data!D154="","",VLOOKUP([1]source_data!D154,[1]geo_data!A:I,6,FALSE)))</f>
        <v>E06000030</v>
      </c>
      <c r="S152" s="9" t="str">
        <f>IF([1]source_data!G154="","",IF(LEFT(R152,3)="E05","WD",IF(LEFT(R152,3)="S13","WD",IF(LEFT(R152,3)="W05","WD",IF(LEFT(R152,3)="W06","UA",IF(LEFT(R152,3)="S12","CA",IF(LEFT(R152,3)="E06","UA",IF(LEFT(R152,3)="E07","NMD",IF(LEFT(R152,3)="E08","MD",IF(LEFT(R152,3)="E09","LONB"))))))))))</f>
        <v>UA</v>
      </c>
      <c r="T152" s="6" t="str">
        <f>IF([1]source_data!G154="","",IF([1]source_data!N154="","",[1]source_data!N154))</f>
        <v>Hardship Grant</v>
      </c>
      <c r="U152" s="10">
        <f>IF([1]source_data!G154="","",[1]tailored_settings!$B$8)</f>
        <v>45622</v>
      </c>
      <c r="V152" s="6" t="str">
        <f>IF([1]source_data!G154="","",[1]tailored_settings!$B$9)</f>
        <v>http://www.longleigh.org/</v>
      </c>
      <c r="W152" s="8">
        <f>IF([1]source_data!G154="","",IF([1]source_data!O154="","",[1]source_data!O154))</f>
        <v>45205</v>
      </c>
      <c r="X152" s="8">
        <f>IF([1]source_data!G154="","",IF([1]source_data!P154="","",[1]source_data!P154))</f>
        <v>45282</v>
      </c>
      <c r="Y152" s="6" t="str">
        <f>IF([1]source_data!G154="","",IF([1]source_data!Q154="","",[1]source_data!Q154))</f>
        <v/>
      </c>
      <c r="Z152" s="11" t="str">
        <f>IF([1]source_data!G154="","",IF([1]source_data!I154="","",[1]tailored_settings!$B$10))</f>
        <v>Primary grant reason</v>
      </c>
      <c r="AA152" s="11" t="str">
        <f>IF([1]source_data!G154="","",IF([1]source_data!I154="","",[1]source_data!I154))</f>
        <v>2. Customer receiving medication and/or therapy for a mental health condition or substance addiction</v>
      </c>
      <c r="AB152" s="11" t="str">
        <f>IF([1]source_data!G154="","",IF([1]source_data!J154="","",[1]tailored_settings!$B$11))</f>
        <v/>
      </c>
      <c r="AC152" s="11" t="str">
        <f>IF([1]source_data!G154="","",IF([1]source_data!J154="","",[1]source_data!J154))</f>
        <v/>
      </c>
      <c r="AD152" s="11" t="str">
        <f>IF([1]source_data!G154="","",IF([1]source_data!K154="","",[1]tailored_settings!$B$12))</f>
        <v>Grant purpose</v>
      </c>
      <c r="AE152" s="11" t="str">
        <f>IF([1]source_data!G154="","",IF([1]source_data!K154="","",[1]source_data!K154))</f>
        <v>Appliances</v>
      </c>
      <c r="AF152" s="11" t="str">
        <f>IF([1]source_data!G154="","",IF([1]source_data!L154="","",[1]tailored_settings!$B$13))</f>
        <v>Grant purpose</v>
      </c>
      <c r="AG152" s="11" t="str">
        <f>IF([1]source_data!G154="","",IF([1]source_data!L154="","",[1]source_data!L154))</f>
        <v>Food Vouchers</v>
      </c>
      <c r="AH152" s="11" t="str">
        <f>IF([1]source_data!G154="","",IF([1]source_data!M154="","",[1]tailored_settings!$B$14))</f>
        <v>Grant purpose</v>
      </c>
      <c r="AI152" s="11" t="str">
        <f>IF([1]source_data!G154="","",IF([1]source_data!M154="","",[1]source_data!M154))</f>
        <v>Clothing</v>
      </c>
    </row>
    <row r="153" spans="1:35" x14ac:dyDescent="0.2">
      <c r="A153" s="6" t="str">
        <f>IF([1]source_data!G155="","",IF(AND([1]source_data!C155&lt;&gt;"",[1]tailored_settings!$B$15="Publish"),CONCATENATE([1]tailored_settings!$B$2&amp;[1]source_data!C155),IF(AND([1]source_data!C155&lt;&gt;"",[1]tailored_settings!$B$15="Do not publish"),CONCATENATE([1]tailored_settings!$B$2&amp;TEXT(ROW(A153)-1,"0000")&amp;"_"&amp;TEXT(F153,"yyyy-mm")),CONCATENATE([1]tailored_settings!$B$2&amp;TEXT(ROW(A153)-1,"0000")&amp;"_"&amp;TEXT(F153,"yyyy-mm")))))</f>
        <v>360G-Longleigh-E23-00173W</v>
      </c>
      <c r="B153" s="6" t="str">
        <f>IF([1]source_data!G155="","",IF([1]source_data!E155&lt;&gt;"",[1]source_data!E155,CONCATENATE("Grant to "&amp;G153)))</f>
        <v>Grant to Individual Recipient</v>
      </c>
      <c r="C153" s="6" t="str">
        <f>IF([1]source_data!G155="","",IF([1]source_data!F155="","",[1]source_data!F155))</f>
        <v>Helping to alleviate financial hardship</v>
      </c>
      <c r="D153" s="7">
        <f>IF([1]source_data!G155="","",IF([1]source_data!G155="","",[1]source_data!G155))</f>
        <v>913.98</v>
      </c>
      <c r="E153" s="6" t="str">
        <f>IF([1]source_data!G155="","",[1]tailored_settings!$B$3)</f>
        <v>GBP</v>
      </c>
      <c r="F153" s="8">
        <f>IF([1]source_data!G155="","",IF([1]source_data!H155="","",[1]source_data!H155))</f>
        <v>45205</v>
      </c>
      <c r="G153" s="6" t="str">
        <f>IF([1]source_data!G155="","",[1]tailored_settings!$B$5)</f>
        <v>Individual Recipient</v>
      </c>
      <c r="H153" s="6" t="str">
        <f>IF([1]source_data!G155="","",IF(AND([1]source_data!A155&lt;&gt;"",[1]tailored_settings!$B$16="Publish"),CONCATENATE([1]tailored_settings!$B$2&amp;[1]source_data!A155),IF(AND([1]source_data!A155&lt;&gt;"",[1]tailored_settings!$B$16="Do not publish"),CONCATENATE([1]tailored_settings!$B$4&amp;TEXT(ROW(A153)-1,"0000")&amp;"_"&amp;TEXT(F153,"yyyy-mm")),CONCATENATE([1]tailored_settings!$B$4&amp;TEXT(ROW(A153)-1,"0000")&amp;"_"&amp;TEXT(F153,"yyyy-mm")))))</f>
        <v>360G-Longleigh-IND-0152_2023-10</v>
      </c>
      <c r="I153" s="6" t="str">
        <f>IF([1]source_data!G155="","",[1]tailored_settings!$B$7)</f>
        <v>Longleigh Foundation</v>
      </c>
      <c r="J153" s="6" t="str">
        <f>IF([1]source_data!G155="","",[1]tailored_settings!$B$6)</f>
        <v>GB-CHC-1169016</v>
      </c>
      <c r="K153" s="6" t="str">
        <f>IF([1]source_data!G155="","",IF([1]source_data!I155="","",VLOOKUP([1]source_data!I155,[1]codelist_mapping!A:C,3,FALSE)))</f>
        <v>GTIR030</v>
      </c>
      <c r="L153" s="6" t="str">
        <f>IF([1]source_data!G155="","",IF([1]source_data!J155="","",VLOOKUP([1]source_data!J155,[1]codelist_mapping!A:C,3,FALSE)))</f>
        <v/>
      </c>
      <c r="M153" s="6" t="str">
        <f>IF([1]source_data!G155="","",IF([1]source_data!K155="","",IF([1]source_data!M155&lt;&gt;"",CONCATENATE(VLOOKUP([1]source_data!K155,[1]codelist_mapping!F:H,3,FALSE)&amp;";"&amp;VLOOKUP([1]source_data!L155,[1]codelist_mapping!F:H,3,FALSE)&amp;";"&amp;VLOOKUP([1]source_data!M155,[1]codelist_mapping!F:H,3,FALSE)),IF([1]source_data!L155&lt;&gt;"",CONCATENATE(VLOOKUP([1]source_data!K155,[1]codelist_mapping!F:H,3,FALSE)&amp;";"&amp;VLOOKUP([1]source_data!L155,[1]codelist_mapping!F:H,3,FALSE)),IF([1]source_data!K155&lt;&gt;"",CONCATENATE(VLOOKUP([1]source_data!K155,[1]codelist_mapping!F:H,3,FALSE)))))))</f>
        <v>GTIP020;GTIP070;GTIP050</v>
      </c>
      <c r="N153" s="9" t="str">
        <f>IF([1]source_data!G155="","",IF([1]source_data!D155="","",VLOOKUP([1]source_data!D155,[1]geo_data!A:I,9,FALSE)))</f>
        <v>Warwick Myton &amp; Heathcote</v>
      </c>
      <c r="O153" s="9" t="str">
        <f>IF([1]source_data!G155="","",IF([1]source_data!D155="","",VLOOKUP([1]source_data!D155,[1]geo_data!A:I,8,FALSE)))</f>
        <v>E05012629</v>
      </c>
      <c r="P153" s="9" t="str">
        <f>IF([1]source_data!G155="","",IF(LEFT(O153,3)="E05","WD",IF(LEFT(O153,3)="S13","WD",IF(LEFT(O153,3)="W05","WD",IF(LEFT(O153,3)="W06","UA",IF(LEFT(O153,3)="S12","CA",IF(LEFT(O153,3)="E06","UA",IF(LEFT(O153,3)="E07","NMD",IF(LEFT(O153,3)="E08","MD",IF(LEFT(O153,3)="E09","LONB"))))))))))</f>
        <v>WD</v>
      </c>
      <c r="Q153" s="9" t="str">
        <f>IF([1]source_data!G155="","",IF([1]source_data!D155="","",VLOOKUP([1]source_data!D155,[1]geo_data!A:I,7,FALSE)))</f>
        <v>Warwick</v>
      </c>
      <c r="R153" s="9" t="str">
        <f>IF([1]source_data!G155="","",IF([1]source_data!D155="","",VLOOKUP([1]source_data!D155,[1]geo_data!A:I,6,FALSE)))</f>
        <v>E07000222</v>
      </c>
      <c r="S153" s="9" t="str">
        <f>IF([1]source_data!G155="","",IF(LEFT(R153,3)="E05","WD",IF(LEFT(R153,3)="S13","WD",IF(LEFT(R153,3)="W05","WD",IF(LEFT(R153,3)="W06","UA",IF(LEFT(R153,3)="S12","CA",IF(LEFT(R153,3)="E06","UA",IF(LEFT(R153,3)="E07","NMD",IF(LEFT(R153,3)="E08","MD",IF(LEFT(R153,3)="E09","LONB"))))))))))</f>
        <v>NMD</v>
      </c>
      <c r="T153" s="6" t="str">
        <f>IF([1]source_data!G155="","",IF([1]source_data!N155="","",[1]source_data!N155))</f>
        <v>Hardship Grant</v>
      </c>
      <c r="U153" s="10">
        <f>IF([1]source_data!G155="","",[1]tailored_settings!$B$8)</f>
        <v>45622</v>
      </c>
      <c r="V153" s="6" t="str">
        <f>IF([1]source_data!G155="","",[1]tailored_settings!$B$9)</f>
        <v>http://www.longleigh.org/</v>
      </c>
      <c r="W153" s="8">
        <f>IF([1]source_data!G155="","",IF([1]source_data!O155="","",[1]source_data!O155))</f>
        <v>45205</v>
      </c>
      <c r="X153" s="8">
        <f>IF([1]source_data!G155="","",IF([1]source_data!P155="","",[1]source_data!P155))</f>
        <v>45313</v>
      </c>
      <c r="Y153" s="6" t="str">
        <f>IF([1]source_data!G155="","",IF([1]source_data!Q155="","",[1]source_data!Q155))</f>
        <v/>
      </c>
      <c r="Z153" s="11" t="str">
        <f>IF([1]source_data!G155="","",IF([1]source_data!I155="","",[1]tailored_settings!$B$10))</f>
        <v>Primary grant reason</v>
      </c>
      <c r="AA153" s="11" t="str">
        <f>IF([1]source_data!G155="","",IF([1]source_data!I155="","",[1]source_data!I155))</f>
        <v>1. Customer (or family member residing with them) with a diagnosed condition or disability (physical and/or sensory and/or behavioural)</v>
      </c>
      <c r="AB153" s="11" t="str">
        <f>IF([1]source_data!G155="","",IF([1]source_data!J155="","",[1]tailored_settings!$B$11))</f>
        <v/>
      </c>
      <c r="AC153" s="11" t="str">
        <f>IF([1]source_data!G155="","",IF([1]source_data!J155="","",[1]source_data!J155))</f>
        <v/>
      </c>
      <c r="AD153" s="11" t="str">
        <f>IF([1]source_data!G155="","",IF([1]source_data!K155="","",[1]tailored_settings!$B$12))</f>
        <v>Grant purpose</v>
      </c>
      <c r="AE153" s="11" t="str">
        <f>IF([1]source_data!G155="","",IF([1]source_data!K155="","",[1]source_data!K155))</f>
        <v>Appliances</v>
      </c>
      <c r="AF153" s="11" t="str">
        <f>IF([1]source_data!G155="","",IF([1]source_data!L155="","",[1]tailored_settings!$B$13))</f>
        <v>Grant purpose</v>
      </c>
      <c r="AG153" s="11" t="str">
        <f>IF([1]source_data!G155="","",IF([1]source_data!L155="","",[1]source_data!L155))</f>
        <v>Food Vouchers</v>
      </c>
      <c r="AH153" s="11" t="str">
        <f>IF([1]source_data!G155="","",IF([1]source_data!M155="","",[1]tailored_settings!$B$14))</f>
        <v>Grant purpose</v>
      </c>
      <c r="AI153" s="11" t="str">
        <f>IF([1]source_data!G155="","",IF([1]source_data!M155="","",[1]source_data!M155))</f>
        <v>Utility Vouchers</v>
      </c>
    </row>
    <row r="154" spans="1:35" x14ac:dyDescent="0.2">
      <c r="A154" s="6" t="str">
        <f>IF([1]source_data!G156="","",IF(AND([1]source_data!C156&lt;&gt;"",[1]tailored_settings!$B$15="Publish"),CONCATENATE([1]tailored_settings!$B$2&amp;[1]source_data!C156),IF(AND([1]source_data!C156&lt;&gt;"",[1]tailored_settings!$B$15="Do not publish"),CONCATENATE([1]tailored_settings!$B$2&amp;TEXT(ROW(A154)-1,"0000")&amp;"_"&amp;TEXT(F154,"yyyy-mm")),CONCATENATE([1]tailored_settings!$B$2&amp;TEXT(ROW(A154)-1,"0000")&amp;"_"&amp;TEXT(F154,"yyyy-mm")))))</f>
        <v>360G-Longleigh-E23-00174W</v>
      </c>
      <c r="B154" s="6" t="str">
        <f>IF([1]source_data!G156="","",IF([1]source_data!E156&lt;&gt;"",[1]source_data!E156,CONCATENATE("Grant to "&amp;G154)))</f>
        <v>Grant to Individual Recipient</v>
      </c>
      <c r="C154" s="6" t="str">
        <f>IF([1]source_data!G156="","",IF([1]source_data!F156="","",[1]source_data!F156))</f>
        <v>Helping to alleviate financial hardship</v>
      </c>
      <c r="D154" s="7">
        <f>IF([1]source_data!G156="","",IF([1]source_data!G156="","",[1]source_data!G156))</f>
        <v>965.03</v>
      </c>
      <c r="E154" s="6" t="str">
        <f>IF([1]source_data!G156="","",[1]tailored_settings!$B$3)</f>
        <v>GBP</v>
      </c>
      <c r="F154" s="8">
        <f>IF([1]source_data!G156="","",IF([1]source_data!H156="","",[1]source_data!H156))</f>
        <v>45208</v>
      </c>
      <c r="G154" s="6" t="str">
        <f>IF([1]source_data!G156="","",[1]tailored_settings!$B$5)</f>
        <v>Individual Recipient</v>
      </c>
      <c r="H154" s="6" t="str">
        <f>IF([1]source_data!G156="","",IF(AND([1]source_data!A156&lt;&gt;"",[1]tailored_settings!$B$16="Publish"),CONCATENATE([1]tailored_settings!$B$2&amp;[1]source_data!A156),IF(AND([1]source_data!A156&lt;&gt;"",[1]tailored_settings!$B$16="Do not publish"),CONCATENATE([1]tailored_settings!$B$4&amp;TEXT(ROW(A154)-1,"0000")&amp;"_"&amp;TEXT(F154,"yyyy-mm")),CONCATENATE([1]tailored_settings!$B$4&amp;TEXT(ROW(A154)-1,"0000")&amp;"_"&amp;TEXT(F154,"yyyy-mm")))))</f>
        <v>360G-Longleigh-IND-0153_2023-10</v>
      </c>
      <c r="I154" s="6" t="str">
        <f>IF([1]source_data!G156="","",[1]tailored_settings!$B$7)</f>
        <v>Longleigh Foundation</v>
      </c>
      <c r="J154" s="6" t="str">
        <f>IF([1]source_data!G156="","",[1]tailored_settings!$B$6)</f>
        <v>GB-CHC-1169016</v>
      </c>
      <c r="K154" s="6" t="str">
        <f>IF([1]source_data!G156="","",IF([1]source_data!I156="","",VLOOKUP([1]source_data!I156,[1]codelist_mapping!A:C,3,FALSE)))</f>
        <v>GTIR080</v>
      </c>
      <c r="L154" s="6" t="str">
        <f>IF([1]source_data!G156="","",IF([1]source_data!J156="","",VLOOKUP([1]source_data!J156,[1]codelist_mapping!A:C,3,FALSE)))</f>
        <v/>
      </c>
      <c r="M154" s="6" t="str">
        <f>IF([1]source_data!G156="","",IF([1]source_data!K156="","",IF([1]source_data!M156&lt;&gt;"",CONCATENATE(VLOOKUP([1]source_data!K156,[1]codelist_mapping!F:H,3,FALSE)&amp;";"&amp;VLOOKUP([1]source_data!L156,[1]codelist_mapping!F:H,3,FALSE)&amp;";"&amp;VLOOKUP([1]source_data!M156,[1]codelist_mapping!F:H,3,FALSE)),IF([1]source_data!L156&lt;&gt;"",CONCATENATE(VLOOKUP([1]source_data!K156,[1]codelist_mapping!F:H,3,FALSE)&amp;";"&amp;VLOOKUP([1]source_data!L156,[1]codelist_mapping!F:H,3,FALSE)),IF([1]source_data!K156&lt;&gt;"",CONCATENATE(VLOOKUP([1]source_data!K156,[1]codelist_mapping!F:H,3,FALSE)))))))</f>
        <v>GTIP020</v>
      </c>
      <c r="N154" s="9" t="str">
        <f>IF([1]source_data!G156="","",IF([1]source_data!D156="","",VLOOKUP([1]source_data!D156,[1]geo_data!A:I,9,FALSE)))</f>
        <v>Somerton</v>
      </c>
      <c r="O154" s="9" t="str">
        <f>IF([1]source_data!G156="","",IF([1]source_data!D156="","",VLOOKUP([1]source_data!D156,[1]geo_data!A:I,8,FALSE)))</f>
        <v>E05014379</v>
      </c>
      <c r="P154" s="9" t="str">
        <f>IF([1]source_data!G156="","",IF(LEFT(O154,3)="E05","WD",IF(LEFT(O154,3)="S13","WD",IF(LEFT(O154,3)="W05","WD",IF(LEFT(O154,3)="W06","UA",IF(LEFT(O154,3)="S12","CA",IF(LEFT(O154,3)="E06","UA",IF(LEFT(O154,3)="E07","NMD",IF(LEFT(O154,3)="E08","MD",IF(LEFT(O154,3)="E09","LONB"))))))))))</f>
        <v>WD</v>
      </c>
      <c r="Q154" s="9" t="str">
        <f>IF([1]source_data!G156="","",IF([1]source_data!D156="","",VLOOKUP([1]source_data!D156,[1]geo_data!A:I,7,FALSE)))</f>
        <v>Somerset</v>
      </c>
      <c r="R154" s="9" t="str">
        <f>IF([1]source_data!G156="","",IF([1]source_data!D156="","",VLOOKUP([1]source_data!D156,[1]geo_data!A:I,6,FALSE)))</f>
        <v>E06000066</v>
      </c>
      <c r="S154" s="9" t="str">
        <f>IF([1]source_data!G156="","",IF(LEFT(R154,3)="E05","WD",IF(LEFT(R154,3)="S13","WD",IF(LEFT(R154,3)="W05","WD",IF(LEFT(R154,3)="W06","UA",IF(LEFT(R154,3)="S12","CA",IF(LEFT(R154,3)="E06","UA",IF(LEFT(R154,3)="E07","NMD",IF(LEFT(R154,3)="E08","MD",IF(LEFT(R154,3)="E09","LONB"))))))))))</f>
        <v>UA</v>
      </c>
      <c r="T154" s="6" t="str">
        <f>IF([1]source_data!G156="","",IF([1]source_data!N156="","",[1]source_data!N156))</f>
        <v>Hardship Grant</v>
      </c>
      <c r="U154" s="10">
        <f>IF([1]source_data!G156="","",[1]tailored_settings!$B$8)</f>
        <v>45622</v>
      </c>
      <c r="V154" s="6" t="str">
        <f>IF([1]source_data!G156="","",[1]tailored_settings!$B$9)</f>
        <v>http://www.longleigh.org/</v>
      </c>
      <c r="W154" s="8">
        <f>IF([1]source_data!G156="","",IF([1]source_data!O156="","",[1]source_data!O156))</f>
        <v>45208</v>
      </c>
      <c r="X154" s="8">
        <f>IF([1]source_data!G156="","",IF([1]source_data!P156="","",[1]source_data!P156))</f>
        <v>45268</v>
      </c>
      <c r="Y154" s="6" t="str">
        <f>IF([1]source_data!G156="","",IF([1]source_data!Q156="","",[1]source_data!Q156))</f>
        <v/>
      </c>
      <c r="Z154" s="11" t="str">
        <f>IF([1]source_data!G156="","",IF([1]source_data!I156="","",[1]tailored_settings!$B$10))</f>
        <v>Primary grant reason</v>
      </c>
      <c r="AA154" s="11" t="str">
        <f>IF([1]source_data!G156="","",IF([1]source_data!I156="","",[1]source_data!I156))</f>
        <v>3  Customer/family moving from homelessness/supported living into independent living</v>
      </c>
      <c r="AB154" s="11" t="str">
        <f>IF([1]source_data!G156="","",IF([1]source_data!J156="","",[1]tailored_settings!$B$11))</f>
        <v/>
      </c>
      <c r="AC154" s="11" t="str">
        <f>IF([1]source_data!G156="","",IF([1]source_data!J156="","",[1]source_data!J156))</f>
        <v/>
      </c>
      <c r="AD154" s="11" t="str">
        <f>IF([1]source_data!G156="","",IF([1]source_data!K156="","",[1]tailored_settings!$B$12))</f>
        <v>Grant purpose</v>
      </c>
      <c r="AE154" s="11" t="str">
        <f>IF([1]source_data!G156="","",IF([1]source_data!K156="","",[1]source_data!K156))</f>
        <v>Appliances</v>
      </c>
      <c r="AF154" s="11" t="str">
        <f>IF([1]source_data!G156="","",IF([1]source_data!L156="","",[1]tailored_settings!$B$13))</f>
        <v/>
      </c>
      <c r="AG154" s="11" t="str">
        <f>IF([1]source_data!G156="","",IF([1]source_data!L156="","",[1]source_data!L156))</f>
        <v/>
      </c>
      <c r="AH154" s="11" t="str">
        <f>IF([1]source_data!G156="","",IF([1]source_data!M156="","",[1]tailored_settings!$B$14))</f>
        <v/>
      </c>
      <c r="AI154" s="11" t="str">
        <f>IF([1]source_data!G156="","",IF([1]source_data!M156="","",[1]source_data!M156))</f>
        <v/>
      </c>
    </row>
    <row r="155" spans="1:35" x14ac:dyDescent="0.2">
      <c r="A155" s="6" t="str">
        <f>IF([1]source_data!G157="","",IF(AND([1]source_data!C157&lt;&gt;"",[1]tailored_settings!$B$15="Publish"),CONCATENATE([1]tailored_settings!$B$2&amp;[1]source_data!C157),IF(AND([1]source_data!C157&lt;&gt;"",[1]tailored_settings!$B$15="Do not publish"),CONCATENATE([1]tailored_settings!$B$2&amp;TEXT(ROW(A155)-1,"0000")&amp;"_"&amp;TEXT(F155,"yyyy-mm")),CONCATENATE([1]tailored_settings!$B$2&amp;TEXT(ROW(A155)-1,"0000")&amp;"_"&amp;TEXT(F155,"yyyy-mm")))))</f>
        <v>360G-Longleigh-E23-00175W</v>
      </c>
      <c r="B155" s="6" t="str">
        <f>IF([1]source_data!G157="","",IF([1]source_data!E157&lt;&gt;"",[1]source_data!E157,CONCATENATE("Grant to "&amp;G155)))</f>
        <v>Grant to Individual Recipient</v>
      </c>
      <c r="C155" s="6" t="str">
        <f>IF([1]source_data!G157="","",IF([1]source_data!F157="","",[1]source_data!F157))</f>
        <v>Helping to alleviate financial hardship</v>
      </c>
      <c r="D155" s="7">
        <f>IF([1]source_data!G157="","",IF([1]source_data!G157="","",[1]source_data!G157))</f>
        <v>996</v>
      </c>
      <c r="E155" s="6" t="str">
        <f>IF([1]source_data!G157="","",[1]tailored_settings!$B$3)</f>
        <v>GBP</v>
      </c>
      <c r="F155" s="8">
        <f>IF([1]source_data!G157="","",IF([1]source_data!H157="","",[1]source_data!H157))</f>
        <v>45216</v>
      </c>
      <c r="G155" s="6" t="str">
        <f>IF([1]source_data!G157="","",[1]tailored_settings!$B$5)</f>
        <v>Individual Recipient</v>
      </c>
      <c r="H155" s="6" t="str">
        <f>IF([1]source_data!G157="","",IF(AND([1]source_data!A157&lt;&gt;"",[1]tailored_settings!$B$16="Publish"),CONCATENATE([1]tailored_settings!$B$2&amp;[1]source_data!A157),IF(AND([1]source_data!A157&lt;&gt;"",[1]tailored_settings!$B$16="Do not publish"),CONCATENATE([1]tailored_settings!$B$4&amp;TEXT(ROW(A155)-1,"0000")&amp;"_"&amp;TEXT(F155,"yyyy-mm")),CONCATENATE([1]tailored_settings!$B$4&amp;TEXT(ROW(A155)-1,"0000")&amp;"_"&amp;TEXT(F155,"yyyy-mm")))))</f>
        <v>360G-Longleigh-IND-0154_2023-10</v>
      </c>
      <c r="I155" s="6" t="str">
        <f>IF([1]source_data!G157="","",[1]tailored_settings!$B$7)</f>
        <v>Longleigh Foundation</v>
      </c>
      <c r="J155" s="6" t="str">
        <f>IF([1]source_data!G157="","",[1]tailored_settings!$B$6)</f>
        <v>GB-CHC-1169016</v>
      </c>
      <c r="K155" s="6" t="str">
        <f>IF([1]source_data!G157="","",IF([1]source_data!I157="","",VLOOKUP([1]source_data!I157,[1]codelist_mapping!A:C,3,FALSE)))</f>
        <v>GTIR030</v>
      </c>
      <c r="L155" s="6" t="str">
        <f>IF([1]source_data!G157="","",IF([1]source_data!J157="","",VLOOKUP([1]source_data!J157,[1]codelist_mapping!A:C,3,FALSE)))</f>
        <v/>
      </c>
      <c r="M155" s="6" t="str">
        <f>IF([1]source_data!G157="","",IF([1]source_data!K157="","",IF([1]source_data!M157&lt;&gt;"",CONCATENATE(VLOOKUP([1]source_data!K157,[1]codelist_mapping!F:H,3,FALSE)&amp;";"&amp;VLOOKUP([1]source_data!L157,[1]codelist_mapping!F:H,3,FALSE)&amp;";"&amp;VLOOKUP([1]source_data!M157,[1]codelist_mapping!F:H,3,FALSE)),IF([1]source_data!L157&lt;&gt;"",CONCATENATE(VLOOKUP([1]source_data!K157,[1]codelist_mapping!F:H,3,FALSE)&amp;";"&amp;VLOOKUP([1]source_data!L157,[1]codelist_mapping!F:H,3,FALSE)),IF([1]source_data!K157&lt;&gt;"",CONCATENATE(VLOOKUP([1]source_data!K157,[1]codelist_mapping!F:H,3,FALSE)))))))</f>
        <v>GTIP070;GTIP050</v>
      </c>
      <c r="N155" s="9" t="str">
        <f>IF([1]source_data!G157="","",IF([1]source_data!D157="","",VLOOKUP([1]source_data!D157,[1]geo_data!A:I,9,FALSE)))</f>
        <v>Wincanton &amp; Bruton</v>
      </c>
      <c r="O155" s="9" t="str">
        <f>IF([1]source_data!G157="","",IF([1]source_data!D157="","",VLOOKUP([1]source_data!D157,[1]geo_data!A:I,8,FALSE)))</f>
        <v>E05014389</v>
      </c>
      <c r="P155" s="9" t="str">
        <f>IF([1]source_data!G157="","",IF(LEFT(O155,3)="E05","WD",IF(LEFT(O155,3)="S13","WD",IF(LEFT(O155,3)="W05","WD",IF(LEFT(O155,3)="W06","UA",IF(LEFT(O155,3)="S12","CA",IF(LEFT(O155,3)="E06","UA",IF(LEFT(O155,3)="E07","NMD",IF(LEFT(O155,3)="E08","MD",IF(LEFT(O155,3)="E09","LONB"))))))))))</f>
        <v>WD</v>
      </c>
      <c r="Q155" s="9" t="str">
        <f>IF([1]source_data!G157="","",IF([1]source_data!D157="","",VLOOKUP([1]source_data!D157,[1]geo_data!A:I,7,FALSE)))</f>
        <v>Somerset</v>
      </c>
      <c r="R155" s="9" t="str">
        <f>IF([1]source_data!G157="","",IF([1]source_data!D157="","",VLOOKUP([1]source_data!D157,[1]geo_data!A:I,6,FALSE)))</f>
        <v>E06000066</v>
      </c>
      <c r="S155" s="9" t="str">
        <f>IF([1]source_data!G157="","",IF(LEFT(R155,3)="E05","WD",IF(LEFT(R155,3)="S13","WD",IF(LEFT(R155,3)="W05","WD",IF(LEFT(R155,3)="W06","UA",IF(LEFT(R155,3)="S12","CA",IF(LEFT(R155,3)="E06","UA",IF(LEFT(R155,3)="E07","NMD",IF(LEFT(R155,3)="E08","MD",IF(LEFT(R155,3)="E09","LONB"))))))))))</f>
        <v>UA</v>
      </c>
      <c r="T155" s="6" t="str">
        <f>IF([1]source_data!G157="","",IF([1]source_data!N157="","",[1]source_data!N157))</f>
        <v>Hardship Grant</v>
      </c>
      <c r="U155" s="10">
        <f>IF([1]source_data!G157="","",[1]tailored_settings!$B$8)</f>
        <v>45622</v>
      </c>
      <c r="V155" s="6" t="str">
        <f>IF([1]source_data!G157="","",[1]tailored_settings!$B$9)</f>
        <v>http://www.longleigh.org/</v>
      </c>
      <c r="W155" s="8">
        <f>IF([1]source_data!G157="","",IF([1]source_data!O157="","",[1]source_data!O157))</f>
        <v>45216</v>
      </c>
      <c r="X155" s="8">
        <f>IF([1]source_data!G157="","",IF([1]source_data!P157="","",[1]source_data!P157))</f>
        <v>45272</v>
      </c>
      <c r="Y155" s="6" t="str">
        <f>IF([1]source_data!G157="","",IF([1]source_data!Q157="","",[1]source_data!Q157))</f>
        <v/>
      </c>
      <c r="Z155" s="11" t="str">
        <f>IF([1]source_data!G157="","",IF([1]source_data!I157="","",[1]tailored_settings!$B$10))</f>
        <v>Primary grant reason</v>
      </c>
      <c r="AA155" s="11" t="str">
        <f>IF([1]source_data!G157="","",IF([1]source_data!I157="","",[1]source_data!I157))</f>
        <v>1. Customer (or family member residing with them) with a diagnosed condition or disability (physical and/or sensory and/or behavioural)</v>
      </c>
      <c r="AB155" s="11" t="str">
        <f>IF([1]source_data!G157="","",IF([1]source_data!J157="","",[1]tailored_settings!$B$11))</f>
        <v/>
      </c>
      <c r="AC155" s="11" t="str">
        <f>IF([1]source_data!G157="","",IF([1]source_data!J157="","",[1]source_data!J157))</f>
        <v/>
      </c>
      <c r="AD155" s="11" t="str">
        <f>IF([1]source_data!G157="","",IF([1]source_data!K157="","",[1]tailored_settings!$B$12))</f>
        <v>Grant purpose</v>
      </c>
      <c r="AE155" s="11" t="str">
        <f>IF([1]source_data!G157="","",IF([1]source_data!K157="","",[1]source_data!K157))</f>
        <v>Food Vouchers</v>
      </c>
      <c r="AF155" s="11" t="str">
        <f>IF([1]source_data!G157="","",IF([1]source_data!L157="","",[1]tailored_settings!$B$13))</f>
        <v>Grant purpose</v>
      </c>
      <c r="AG155" s="11" t="str">
        <f>IF([1]source_data!G157="","",IF([1]source_data!L157="","",[1]source_data!L157))</f>
        <v>Utility Vouchers</v>
      </c>
      <c r="AH155" s="11" t="str">
        <f>IF([1]source_data!G157="","",IF([1]source_data!M157="","",[1]tailored_settings!$B$14))</f>
        <v/>
      </c>
      <c r="AI155" s="11" t="str">
        <f>IF([1]source_data!G157="","",IF([1]source_data!M157="","",[1]source_data!M157))</f>
        <v/>
      </c>
    </row>
    <row r="156" spans="1:35" x14ac:dyDescent="0.2">
      <c r="A156" s="6" t="str">
        <f>IF([1]source_data!G158="","",IF(AND([1]source_data!C158&lt;&gt;"",[1]tailored_settings!$B$15="Publish"),CONCATENATE([1]tailored_settings!$B$2&amp;[1]source_data!C158),IF(AND([1]source_data!C158&lt;&gt;"",[1]tailored_settings!$B$15="Do not publish"),CONCATENATE([1]tailored_settings!$B$2&amp;TEXT(ROW(A156)-1,"0000")&amp;"_"&amp;TEXT(F156,"yyyy-mm")),CONCATENATE([1]tailored_settings!$B$2&amp;TEXT(ROW(A156)-1,"0000")&amp;"_"&amp;TEXT(F156,"yyyy-mm")))))</f>
        <v>360G-Longleigh-E23-00176W</v>
      </c>
      <c r="B156" s="6" t="str">
        <f>IF([1]source_data!G158="","",IF([1]source_data!E158&lt;&gt;"",[1]source_data!E158,CONCATENATE("Grant to "&amp;G156)))</f>
        <v>Grant to Individual Recipient</v>
      </c>
      <c r="C156" s="6" t="str">
        <f>IF([1]source_data!G158="","",IF([1]source_data!F158="","",[1]source_data!F158))</f>
        <v>Helping to alleviate financial hardship</v>
      </c>
      <c r="D156" s="7">
        <f>IF([1]source_data!G158="","",IF([1]source_data!G158="","",[1]source_data!G158))</f>
        <v>973.03</v>
      </c>
      <c r="E156" s="6" t="str">
        <f>IF([1]source_data!G158="","",[1]tailored_settings!$B$3)</f>
        <v>GBP</v>
      </c>
      <c r="F156" s="8">
        <f>IF([1]source_data!G158="","",IF([1]source_data!H158="","",[1]source_data!H158))</f>
        <v>45210</v>
      </c>
      <c r="G156" s="6" t="str">
        <f>IF([1]source_data!G158="","",[1]tailored_settings!$B$5)</f>
        <v>Individual Recipient</v>
      </c>
      <c r="H156" s="6" t="str">
        <f>IF([1]source_data!G158="","",IF(AND([1]source_data!A158&lt;&gt;"",[1]tailored_settings!$B$16="Publish"),CONCATENATE([1]tailored_settings!$B$2&amp;[1]source_data!A158),IF(AND([1]source_data!A158&lt;&gt;"",[1]tailored_settings!$B$16="Do not publish"),CONCATENATE([1]tailored_settings!$B$4&amp;TEXT(ROW(A156)-1,"0000")&amp;"_"&amp;TEXT(F156,"yyyy-mm")),CONCATENATE([1]tailored_settings!$B$4&amp;TEXT(ROW(A156)-1,"0000")&amp;"_"&amp;TEXT(F156,"yyyy-mm")))))</f>
        <v>360G-Longleigh-IND-0155_2023-10</v>
      </c>
      <c r="I156" s="6" t="str">
        <f>IF([1]source_data!G158="","",[1]tailored_settings!$B$7)</f>
        <v>Longleigh Foundation</v>
      </c>
      <c r="J156" s="6" t="str">
        <f>IF([1]source_data!G158="","",[1]tailored_settings!$B$6)</f>
        <v>GB-CHC-1169016</v>
      </c>
      <c r="K156" s="6" t="str">
        <f>IF([1]source_data!G158="","",IF([1]source_data!I158="","",VLOOKUP([1]source_data!I158,[1]codelist_mapping!A:C,3,FALSE)))</f>
        <v>GTIR080</v>
      </c>
      <c r="L156" s="6" t="str">
        <f>IF([1]source_data!G158="","",IF([1]source_data!J158="","",VLOOKUP([1]source_data!J158,[1]codelist_mapping!A:C,3,FALSE)))</f>
        <v/>
      </c>
      <c r="M156" s="6" t="str">
        <f>IF([1]source_data!G158="","",IF([1]source_data!K158="","",IF([1]source_data!M158&lt;&gt;"",CONCATENATE(VLOOKUP([1]source_data!K158,[1]codelist_mapping!F:H,3,FALSE)&amp;";"&amp;VLOOKUP([1]source_data!L158,[1]codelist_mapping!F:H,3,FALSE)&amp;";"&amp;VLOOKUP([1]source_data!M158,[1]codelist_mapping!F:H,3,FALSE)),IF([1]source_data!L158&lt;&gt;"",CONCATENATE(VLOOKUP([1]source_data!K158,[1]codelist_mapping!F:H,3,FALSE)&amp;";"&amp;VLOOKUP([1]source_data!L158,[1]codelist_mapping!F:H,3,FALSE)),IF([1]source_data!K158&lt;&gt;"",CONCATENATE(VLOOKUP([1]source_data!K158,[1]codelist_mapping!F:H,3,FALSE)))))))</f>
        <v>GTIP020;GTIP070</v>
      </c>
      <c r="N156" s="9" t="str">
        <f>IF([1]source_data!G158="","",IF([1]source_data!D158="","",VLOOKUP([1]source_data!D158,[1]geo_data!A:I,9,FALSE)))</f>
        <v>Charles Dickens</v>
      </c>
      <c r="O156" s="9" t="str">
        <f>IF([1]source_data!G158="","",IF([1]source_data!D158="","",VLOOKUP([1]source_data!D158,[1]geo_data!A:I,8,FALSE)))</f>
        <v>E05002443</v>
      </c>
      <c r="P156" s="9" t="str">
        <f>IF([1]source_data!G158="","",IF(LEFT(O156,3)="E05","WD",IF(LEFT(O156,3)="S13","WD",IF(LEFT(O156,3)="W05","WD",IF(LEFT(O156,3)="W06","UA",IF(LEFT(O156,3)="S12","CA",IF(LEFT(O156,3)="E06","UA",IF(LEFT(O156,3)="E07","NMD",IF(LEFT(O156,3)="E08","MD",IF(LEFT(O156,3)="E09","LONB"))))))))))</f>
        <v>WD</v>
      </c>
      <c r="Q156" s="9" t="str">
        <f>IF([1]source_data!G158="","",IF([1]source_data!D158="","",VLOOKUP([1]source_data!D158,[1]geo_data!A:I,7,FALSE)))</f>
        <v>Portsmouth</v>
      </c>
      <c r="R156" s="9" t="str">
        <f>IF([1]source_data!G158="","",IF([1]source_data!D158="","",VLOOKUP([1]source_data!D158,[1]geo_data!A:I,6,FALSE)))</f>
        <v>E06000044</v>
      </c>
      <c r="S156" s="9" t="str">
        <f>IF([1]source_data!G158="","",IF(LEFT(R156,3)="E05","WD",IF(LEFT(R156,3)="S13","WD",IF(LEFT(R156,3)="W05","WD",IF(LEFT(R156,3)="W06","UA",IF(LEFT(R156,3)="S12","CA",IF(LEFT(R156,3)="E06","UA",IF(LEFT(R156,3)="E07","NMD",IF(LEFT(R156,3)="E08","MD",IF(LEFT(R156,3)="E09","LONB"))))))))))</f>
        <v>UA</v>
      </c>
      <c r="T156" s="6" t="str">
        <f>IF([1]source_data!G158="","",IF([1]source_data!N158="","",[1]source_data!N158))</f>
        <v>Hardship Grant</v>
      </c>
      <c r="U156" s="10">
        <f>IF([1]source_data!G158="","",[1]tailored_settings!$B$8)</f>
        <v>45622</v>
      </c>
      <c r="V156" s="6" t="str">
        <f>IF([1]source_data!G158="","",[1]tailored_settings!$B$9)</f>
        <v>http://www.longleigh.org/</v>
      </c>
      <c r="W156" s="8">
        <f>IF([1]source_data!G158="","",IF([1]source_data!O158="","",[1]source_data!O158))</f>
        <v>45210</v>
      </c>
      <c r="X156" s="8">
        <f>IF([1]source_data!G158="","",IF([1]source_data!P158="","",[1]source_data!P158))</f>
        <v>45269</v>
      </c>
      <c r="Y156" s="6" t="str">
        <f>IF([1]source_data!G158="","",IF([1]source_data!Q158="","",[1]source_data!Q158))</f>
        <v/>
      </c>
      <c r="Z156" s="11" t="str">
        <f>IF([1]source_data!G158="","",IF([1]source_data!I158="","",[1]tailored_settings!$B$10))</f>
        <v>Primary grant reason</v>
      </c>
      <c r="AA156" s="11" t="str">
        <f>IF([1]source_data!G158="","",IF([1]source_data!I158="","",[1]source_data!I158))</f>
        <v>3  Customer/family moving from homelessness/supported living into independent living</v>
      </c>
      <c r="AB156" s="11" t="str">
        <f>IF([1]source_data!G158="","",IF([1]source_data!J158="","",[1]tailored_settings!$B$11))</f>
        <v/>
      </c>
      <c r="AC156" s="11" t="str">
        <f>IF([1]source_data!G158="","",IF([1]source_data!J158="","",[1]source_data!J158))</f>
        <v/>
      </c>
      <c r="AD156" s="11" t="str">
        <f>IF([1]source_data!G158="","",IF([1]source_data!K158="","",[1]tailored_settings!$B$12))</f>
        <v>Grant purpose</v>
      </c>
      <c r="AE156" s="11" t="str">
        <f>IF([1]source_data!G158="","",IF([1]source_data!K158="","",[1]source_data!K158))</f>
        <v>Appliances</v>
      </c>
      <c r="AF156" s="11" t="str">
        <f>IF([1]source_data!G158="","",IF([1]source_data!L158="","",[1]tailored_settings!$B$13))</f>
        <v>Grant purpose</v>
      </c>
      <c r="AG156" s="11" t="str">
        <f>IF([1]source_data!G158="","",IF([1]source_data!L158="","",[1]source_data!L158))</f>
        <v>Food Vouchers</v>
      </c>
      <c r="AH156" s="11" t="str">
        <f>IF([1]source_data!G158="","",IF([1]source_data!M158="","",[1]tailored_settings!$B$14))</f>
        <v/>
      </c>
      <c r="AI156" s="11" t="str">
        <f>IF([1]source_data!G158="","",IF([1]source_data!M158="","",[1]source_data!M158))</f>
        <v/>
      </c>
    </row>
    <row r="157" spans="1:35" x14ac:dyDescent="0.2">
      <c r="A157" s="6" t="str">
        <f>IF([1]source_data!G159="","",IF(AND([1]source_data!C159&lt;&gt;"",[1]tailored_settings!$B$15="Publish"),CONCATENATE([1]tailored_settings!$B$2&amp;[1]source_data!C159),IF(AND([1]source_data!C159&lt;&gt;"",[1]tailored_settings!$B$15="Do not publish"),CONCATENATE([1]tailored_settings!$B$2&amp;TEXT(ROW(A157)-1,"0000")&amp;"_"&amp;TEXT(F157,"yyyy-mm")),CONCATENATE([1]tailored_settings!$B$2&amp;TEXT(ROW(A157)-1,"0000")&amp;"_"&amp;TEXT(F157,"yyyy-mm")))))</f>
        <v>360G-Longleigh-E23-00177W</v>
      </c>
      <c r="B157" s="6" t="str">
        <f>IF([1]source_data!G159="","",IF([1]source_data!E159&lt;&gt;"",[1]source_data!E159,CONCATENATE("Grant to "&amp;G157)))</f>
        <v>Grant to Individual Recipient</v>
      </c>
      <c r="C157" s="6" t="str">
        <f>IF([1]source_data!G159="","",IF([1]source_data!F159="","",[1]source_data!F159))</f>
        <v>Helping to alleviate financial hardship</v>
      </c>
      <c r="D157" s="7">
        <f>IF([1]source_data!G159="","",IF([1]source_data!G159="","",[1]source_data!G159))</f>
        <v>992.8</v>
      </c>
      <c r="E157" s="6" t="str">
        <f>IF([1]source_data!G159="","",[1]tailored_settings!$B$3)</f>
        <v>GBP</v>
      </c>
      <c r="F157" s="8">
        <f>IF([1]source_data!G159="","",IF([1]source_data!H159="","",[1]source_data!H159))</f>
        <v>45210</v>
      </c>
      <c r="G157" s="6" t="str">
        <f>IF([1]source_data!G159="","",[1]tailored_settings!$B$5)</f>
        <v>Individual Recipient</v>
      </c>
      <c r="H157" s="6" t="str">
        <f>IF([1]source_data!G159="","",IF(AND([1]source_data!A159&lt;&gt;"",[1]tailored_settings!$B$16="Publish"),CONCATENATE([1]tailored_settings!$B$2&amp;[1]source_data!A159),IF(AND([1]source_data!A159&lt;&gt;"",[1]tailored_settings!$B$16="Do not publish"),CONCATENATE([1]tailored_settings!$B$4&amp;TEXT(ROW(A157)-1,"0000")&amp;"_"&amp;TEXT(F157,"yyyy-mm")),CONCATENATE([1]tailored_settings!$B$4&amp;TEXT(ROW(A157)-1,"0000")&amp;"_"&amp;TEXT(F157,"yyyy-mm")))))</f>
        <v>360G-Longleigh-IND-0156_2023-10</v>
      </c>
      <c r="I157" s="6" t="str">
        <f>IF([1]source_data!G159="","",[1]tailored_settings!$B$7)</f>
        <v>Longleigh Foundation</v>
      </c>
      <c r="J157" s="6" t="str">
        <f>IF([1]source_data!G159="","",[1]tailored_settings!$B$6)</f>
        <v>GB-CHC-1169016</v>
      </c>
      <c r="K157" s="6" t="str">
        <f>IF([1]source_data!G159="","",IF([1]source_data!I159="","",VLOOKUP([1]source_data!I159,[1]codelist_mapping!A:C,3,FALSE)))</f>
        <v>GTIR030</v>
      </c>
      <c r="L157" s="6" t="str">
        <f>IF([1]source_data!G159="","",IF([1]source_data!J159="","",VLOOKUP([1]source_data!J159,[1]codelist_mapping!A:C,3,FALSE)))</f>
        <v>GTIR080</v>
      </c>
      <c r="M157" s="6" t="str">
        <f>IF([1]source_data!G159="","",IF([1]source_data!K159="","",IF([1]source_data!M159&lt;&gt;"",CONCATENATE(VLOOKUP([1]source_data!K159,[1]codelist_mapping!F:H,3,FALSE)&amp;";"&amp;VLOOKUP([1]source_data!L159,[1]codelist_mapping!F:H,3,FALSE)&amp;";"&amp;VLOOKUP([1]source_data!M159,[1]codelist_mapping!F:H,3,FALSE)),IF([1]source_data!L159&lt;&gt;"",CONCATENATE(VLOOKUP([1]source_data!K159,[1]codelist_mapping!F:H,3,FALSE)&amp;";"&amp;VLOOKUP([1]source_data!L159,[1]codelist_mapping!F:H,3,FALSE)),IF([1]source_data!K159&lt;&gt;"",CONCATENATE(VLOOKUP([1]source_data!K159,[1]codelist_mapping!F:H,3,FALSE)))))))</f>
        <v>GTIP050;GTIP070</v>
      </c>
      <c r="N157" s="9" t="str">
        <f>IF([1]source_data!G159="","",IF([1]source_data!D159="","",VLOOKUP([1]source_data!D159,[1]geo_data!A:I,9,FALSE)))</f>
        <v>Leighton-Linslade West</v>
      </c>
      <c r="O157" s="9" t="str">
        <f>IF([1]source_data!G159="","",IF([1]source_data!D159="","",VLOOKUP([1]source_data!D159,[1]geo_data!A:I,8,FALSE)))</f>
        <v>E05014416</v>
      </c>
      <c r="P157" s="9" t="str">
        <f>IF([1]source_data!G159="","",IF(LEFT(O157,3)="E05","WD",IF(LEFT(O157,3)="S13","WD",IF(LEFT(O157,3)="W05","WD",IF(LEFT(O157,3)="W06","UA",IF(LEFT(O157,3)="S12","CA",IF(LEFT(O157,3)="E06","UA",IF(LEFT(O157,3)="E07","NMD",IF(LEFT(O157,3)="E08","MD",IF(LEFT(O157,3)="E09","LONB"))))))))))</f>
        <v>WD</v>
      </c>
      <c r="Q157" s="9" t="str">
        <f>IF([1]source_data!G159="","",IF([1]source_data!D159="","",VLOOKUP([1]source_data!D159,[1]geo_data!A:I,7,FALSE)))</f>
        <v>Central Bedfordshire</v>
      </c>
      <c r="R157" s="9" t="str">
        <f>IF([1]source_data!G159="","",IF([1]source_data!D159="","",VLOOKUP([1]source_data!D159,[1]geo_data!A:I,6,FALSE)))</f>
        <v>E06000056</v>
      </c>
      <c r="S157" s="9" t="str">
        <f>IF([1]source_data!G159="","",IF(LEFT(R157,3)="E05","WD",IF(LEFT(R157,3)="S13","WD",IF(LEFT(R157,3)="W05","WD",IF(LEFT(R157,3)="W06","UA",IF(LEFT(R157,3)="S12","CA",IF(LEFT(R157,3)="E06","UA",IF(LEFT(R157,3)="E07","NMD",IF(LEFT(R157,3)="E08","MD",IF(LEFT(R157,3)="E09","LONB"))))))))))</f>
        <v>UA</v>
      </c>
      <c r="T157" s="6" t="str">
        <f>IF([1]source_data!G159="","",IF([1]source_data!N159="","",[1]source_data!N159))</f>
        <v>Hardship Grant</v>
      </c>
      <c r="U157" s="10">
        <f>IF([1]source_data!G159="","",[1]tailored_settings!$B$8)</f>
        <v>45622</v>
      </c>
      <c r="V157" s="6" t="str">
        <f>IF([1]source_data!G159="","",[1]tailored_settings!$B$9)</f>
        <v>http://www.longleigh.org/</v>
      </c>
      <c r="W157" s="8">
        <f>IF([1]source_data!G159="","",IF([1]source_data!O159="","",[1]source_data!O159))</f>
        <v>45210</v>
      </c>
      <c r="X157" s="8">
        <f>IF([1]source_data!G159="","",IF([1]source_data!P159="","",[1]source_data!P159))</f>
        <v>45327</v>
      </c>
      <c r="Y157" s="6" t="str">
        <f>IF([1]source_data!G159="","",IF([1]source_data!Q159="","",[1]source_data!Q159))</f>
        <v/>
      </c>
      <c r="Z157" s="11" t="str">
        <f>IF([1]source_data!G159="","",IF([1]source_data!I159="","",[1]tailored_settings!$B$10))</f>
        <v>Primary grant reason</v>
      </c>
      <c r="AA157" s="11" t="str">
        <f>IF([1]source_data!G159="","",IF([1]source_data!I159="","",[1]source_data!I159))</f>
        <v>1. Customer (or family member residing with them) with a diagnosed condition or disability (physical and/or sensory and/or behavioural)</v>
      </c>
      <c r="AB157" s="11" t="str">
        <f>IF([1]source_data!G159="","",IF([1]source_data!J159="","",[1]tailored_settings!$B$11))</f>
        <v>Secondary grant reason</v>
      </c>
      <c r="AC157" s="11" t="str">
        <f>IF([1]source_data!G159="","",IF([1]source_data!J159="","",[1]source_data!J159))</f>
        <v>3  Customer/family moving from homelessness/supported living into independent living</v>
      </c>
      <c r="AD157" s="11" t="str">
        <f>IF([1]source_data!G159="","",IF([1]source_data!K159="","",[1]tailored_settings!$B$12))</f>
        <v>Grant purpose</v>
      </c>
      <c r="AE157" s="11" t="str">
        <f>IF([1]source_data!G159="","",IF([1]source_data!K159="","",[1]source_data!K159))</f>
        <v>Utility Vouchers</v>
      </c>
      <c r="AF157" s="11" t="str">
        <f>IF([1]source_data!G159="","",IF([1]source_data!L159="","",[1]tailored_settings!$B$13))</f>
        <v>Grant purpose</v>
      </c>
      <c r="AG157" s="11" t="str">
        <f>IF([1]source_data!G159="","",IF([1]source_data!L159="","",[1]source_data!L159))</f>
        <v>Food Vouchers</v>
      </c>
      <c r="AH157" s="11" t="str">
        <f>IF([1]source_data!G159="","",IF([1]source_data!M159="","",[1]tailored_settings!$B$14))</f>
        <v/>
      </c>
      <c r="AI157" s="11" t="str">
        <f>IF([1]source_data!G159="","",IF([1]source_data!M159="","",[1]source_data!M159))</f>
        <v/>
      </c>
    </row>
    <row r="158" spans="1:35" x14ac:dyDescent="0.2">
      <c r="A158" s="6" t="str">
        <f>IF([1]source_data!G160="","",IF(AND([1]source_data!C160&lt;&gt;"",[1]tailored_settings!$B$15="Publish"),CONCATENATE([1]tailored_settings!$B$2&amp;[1]source_data!C160),IF(AND([1]source_data!C160&lt;&gt;"",[1]tailored_settings!$B$15="Do not publish"),CONCATENATE([1]tailored_settings!$B$2&amp;TEXT(ROW(A158)-1,"0000")&amp;"_"&amp;TEXT(F158,"yyyy-mm")),CONCATENATE([1]tailored_settings!$B$2&amp;TEXT(ROW(A158)-1,"0000")&amp;"_"&amp;TEXT(F158,"yyyy-mm")))))</f>
        <v>360G-Longleigh-E23-00178W</v>
      </c>
      <c r="B158" s="6" t="str">
        <f>IF([1]source_data!G160="","",IF([1]source_data!E160&lt;&gt;"",[1]source_data!E160,CONCATENATE("Grant to "&amp;G158)))</f>
        <v>Grant to Individual Recipient</v>
      </c>
      <c r="C158" s="6" t="str">
        <f>IF([1]source_data!G160="","",IF([1]source_data!F160="","",[1]source_data!F160))</f>
        <v>Helping to alleviate financial hardship</v>
      </c>
      <c r="D158" s="7">
        <f>IF([1]source_data!G160="","",IF([1]source_data!G160="","",[1]source_data!G160))</f>
        <v>999.37</v>
      </c>
      <c r="E158" s="6" t="str">
        <f>IF([1]source_data!G160="","",[1]tailored_settings!$B$3)</f>
        <v>GBP</v>
      </c>
      <c r="F158" s="8">
        <f>IF([1]source_data!G160="","",IF([1]source_data!H160="","",[1]source_data!H160))</f>
        <v>45217</v>
      </c>
      <c r="G158" s="6" t="str">
        <f>IF([1]source_data!G160="","",[1]tailored_settings!$B$5)</f>
        <v>Individual Recipient</v>
      </c>
      <c r="H158" s="6" t="str">
        <f>IF([1]source_data!G160="","",IF(AND([1]source_data!A160&lt;&gt;"",[1]tailored_settings!$B$16="Publish"),CONCATENATE([1]tailored_settings!$B$2&amp;[1]source_data!A160),IF(AND([1]source_data!A160&lt;&gt;"",[1]tailored_settings!$B$16="Do not publish"),CONCATENATE([1]tailored_settings!$B$4&amp;TEXT(ROW(A158)-1,"0000")&amp;"_"&amp;TEXT(F158,"yyyy-mm")),CONCATENATE([1]tailored_settings!$B$4&amp;TEXT(ROW(A158)-1,"0000")&amp;"_"&amp;TEXT(F158,"yyyy-mm")))))</f>
        <v>360G-Longleigh-IND-0157_2023-10</v>
      </c>
      <c r="I158" s="6" t="str">
        <f>IF([1]source_data!G160="","",[1]tailored_settings!$B$7)</f>
        <v>Longleigh Foundation</v>
      </c>
      <c r="J158" s="6" t="str">
        <f>IF([1]source_data!G160="","",[1]tailored_settings!$B$6)</f>
        <v>GB-CHC-1169016</v>
      </c>
      <c r="K158" s="6" t="str">
        <f>IF([1]source_data!G160="","",IF([1]source_data!I160="","",VLOOKUP([1]source_data!I160,[1]codelist_mapping!A:C,3,FALSE)))</f>
        <v>GTIR030</v>
      </c>
      <c r="L158" s="6" t="str">
        <f>IF([1]source_data!G160="","",IF([1]source_data!J160="","",VLOOKUP([1]source_data!J160,[1]codelist_mapping!A:C,3,FALSE)))</f>
        <v>GTIR040</v>
      </c>
      <c r="M158" s="6" t="str">
        <f>IF([1]source_data!G160="","",IF([1]source_data!K160="","",IF([1]source_data!M160&lt;&gt;"",CONCATENATE(VLOOKUP([1]source_data!K160,[1]codelist_mapping!F:H,3,FALSE)&amp;";"&amp;VLOOKUP([1]source_data!L160,[1]codelist_mapping!F:H,3,FALSE)&amp;";"&amp;VLOOKUP([1]source_data!M160,[1]codelist_mapping!F:H,3,FALSE)),IF([1]source_data!L160&lt;&gt;"",CONCATENATE(VLOOKUP([1]source_data!K160,[1]codelist_mapping!F:H,3,FALSE)&amp;";"&amp;VLOOKUP([1]source_data!L160,[1]codelist_mapping!F:H,3,FALSE)),IF([1]source_data!K160&lt;&gt;"",CONCATENATE(VLOOKUP([1]source_data!K160,[1]codelist_mapping!F:H,3,FALSE)))))))</f>
        <v>GTIP020;GTIP060</v>
      </c>
      <c r="N158" s="9" t="str">
        <f>IF([1]source_data!G160="","",IF([1]source_data!D160="","",VLOOKUP([1]source_data!D160,[1]geo_data!A:I,9,FALSE)))</f>
        <v>Andover St Mary's</v>
      </c>
      <c r="O158" s="9" t="str">
        <f>IF([1]source_data!G160="","",IF([1]source_data!D160="","",VLOOKUP([1]source_data!D160,[1]geo_data!A:I,8,FALSE)))</f>
        <v>E05012930</v>
      </c>
      <c r="P158" s="9" t="str">
        <f>IF([1]source_data!G160="","",IF(LEFT(O158,3)="E05","WD",IF(LEFT(O158,3)="S13","WD",IF(LEFT(O158,3)="W05","WD",IF(LEFT(O158,3)="W06","UA",IF(LEFT(O158,3)="S12","CA",IF(LEFT(O158,3)="E06","UA",IF(LEFT(O158,3)="E07","NMD",IF(LEFT(O158,3)="E08","MD",IF(LEFT(O158,3)="E09","LONB"))))))))))</f>
        <v>WD</v>
      </c>
      <c r="Q158" s="9" t="str">
        <f>IF([1]source_data!G160="","",IF([1]source_data!D160="","",VLOOKUP([1]source_data!D160,[1]geo_data!A:I,7,FALSE)))</f>
        <v>Test Valley</v>
      </c>
      <c r="R158" s="9" t="str">
        <f>IF([1]source_data!G160="","",IF([1]source_data!D160="","",VLOOKUP([1]source_data!D160,[1]geo_data!A:I,6,FALSE)))</f>
        <v>E07000093</v>
      </c>
      <c r="S158" s="9" t="str">
        <f>IF([1]source_data!G160="","",IF(LEFT(R158,3)="E05","WD",IF(LEFT(R158,3)="S13","WD",IF(LEFT(R158,3)="W05","WD",IF(LEFT(R158,3)="W06","UA",IF(LEFT(R158,3)="S12","CA",IF(LEFT(R158,3)="E06","UA",IF(LEFT(R158,3)="E07","NMD",IF(LEFT(R158,3)="E08","MD",IF(LEFT(R158,3)="E09","LONB"))))))))))</f>
        <v>NMD</v>
      </c>
      <c r="T158" s="6" t="str">
        <f>IF([1]source_data!G160="","",IF([1]source_data!N160="","",[1]source_data!N160))</f>
        <v>Hardship Grant</v>
      </c>
      <c r="U158" s="10">
        <f>IF([1]source_data!G160="","",[1]tailored_settings!$B$8)</f>
        <v>45622</v>
      </c>
      <c r="V158" s="6" t="str">
        <f>IF([1]source_data!G160="","",[1]tailored_settings!$B$9)</f>
        <v>http://www.longleigh.org/</v>
      </c>
      <c r="W158" s="8">
        <f>IF([1]source_data!G160="","",IF([1]source_data!O160="","",[1]source_data!O160))</f>
        <v>45217</v>
      </c>
      <c r="X158" s="8">
        <f>IF([1]source_data!G160="","",IF([1]source_data!P160="","",[1]source_data!P160))</f>
        <v>45268</v>
      </c>
      <c r="Y158" s="6" t="str">
        <f>IF([1]source_data!G160="","",IF([1]source_data!Q160="","",[1]source_data!Q160))</f>
        <v/>
      </c>
      <c r="Z158" s="11" t="str">
        <f>IF([1]source_data!G160="","",IF([1]source_data!I160="","",[1]tailored_settings!$B$10))</f>
        <v>Primary grant reason</v>
      </c>
      <c r="AA158" s="11" t="str">
        <f>IF([1]source_data!G160="","",IF([1]source_data!I160="","",[1]source_data!I160))</f>
        <v>1. Customer (or family member residing with them) with a diagnosed condition or disability (physical and/or sensory and/or behavioural)</v>
      </c>
      <c r="AB158" s="11" t="str">
        <f>IF([1]source_data!G160="","",IF([1]source_data!J160="","",[1]tailored_settings!$B$11))</f>
        <v>Secondary grant reason</v>
      </c>
      <c r="AC158" s="11" t="str">
        <f>IF([1]source_data!G160="","",IF([1]source_data!J160="","",[1]source_data!J160))</f>
        <v>2. Customer receiving medication and/or therapy for a mental health condition or substance addiction</v>
      </c>
      <c r="AD158" s="11" t="str">
        <f>IF([1]source_data!G160="","",IF([1]source_data!K160="","",[1]tailored_settings!$B$12))</f>
        <v>Grant purpose</v>
      </c>
      <c r="AE158" s="11" t="str">
        <f>IF([1]source_data!G160="","",IF([1]source_data!K160="","",[1]source_data!K160))</f>
        <v>Appliances</v>
      </c>
      <c r="AF158" s="11" t="str">
        <f>IF([1]source_data!G160="","",IF([1]source_data!L160="","",[1]tailored_settings!$B$13))</f>
        <v>Grant purpose</v>
      </c>
      <c r="AG158" s="11" t="str">
        <f>IF([1]source_data!G160="","",IF([1]source_data!L160="","",[1]source_data!L160))</f>
        <v>Voucher for small household items</v>
      </c>
      <c r="AH158" s="11" t="str">
        <f>IF([1]source_data!G160="","",IF([1]source_data!M160="","",[1]tailored_settings!$B$14))</f>
        <v/>
      </c>
      <c r="AI158" s="11" t="str">
        <f>IF([1]source_data!G160="","",IF([1]source_data!M160="","",[1]source_data!M160))</f>
        <v/>
      </c>
    </row>
    <row r="159" spans="1:35" x14ac:dyDescent="0.2">
      <c r="A159" s="6" t="str">
        <f>IF([1]source_data!G161="","",IF(AND([1]source_data!C161&lt;&gt;"",[1]tailored_settings!$B$15="Publish"),CONCATENATE([1]tailored_settings!$B$2&amp;[1]source_data!C161),IF(AND([1]source_data!C161&lt;&gt;"",[1]tailored_settings!$B$15="Do not publish"),CONCATENATE([1]tailored_settings!$B$2&amp;TEXT(ROW(A159)-1,"0000")&amp;"_"&amp;TEXT(F159,"yyyy-mm")),CONCATENATE([1]tailored_settings!$B$2&amp;TEXT(ROW(A159)-1,"0000")&amp;"_"&amp;TEXT(F159,"yyyy-mm")))))</f>
        <v>360G-Longleigh-E23-00180W</v>
      </c>
      <c r="B159" s="6" t="str">
        <f>IF([1]source_data!G161="","",IF([1]source_data!E161&lt;&gt;"",[1]source_data!E161,CONCATENATE("Grant to "&amp;G159)))</f>
        <v>Grant to Individual Recipient</v>
      </c>
      <c r="C159" s="6" t="str">
        <f>IF([1]source_data!G161="","",IF([1]source_data!F161="","",[1]source_data!F161))</f>
        <v>Helping to alleviate financial hardship</v>
      </c>
      <c r="D159" s="7">
        <f>IF([1]source_data!G161="","",IF([1]source_data!G161="","",[1]source_data!G161))</f>
        <v>910.57</v>
      </c>
      <c r="E159" s="6" t="str">
        <f>IF([1]source_data!G161="","",[1]tailored_settings!$B$3)</f>
        <v>GBP</v>
      </c>
      <c r="F159" s="8">
        <f>IF([1]source_data!G161="","",IF([1]source_data!H161="","",[1]source_data!H161))</f>
        <v>45215</v>
      </c>
      <c r="G159" s="6" t="str">
        <f>IF([1]source_data!G161="","",[1]tailored_settings!$B$5)</f>
        <v>Individual Recipient</v>
      </c>
      <c r="H159" s="6" t="str">
        <f>IF([1]source_data!G161="","",IF(AND([1]source_data!A161&lt;&gt;"",[1]tailored_settings!$B$16="Publish"),CONCATENATE([1]tailored_settings!$B$2&amp;[1]source_data!A161),IF(AND([1]source_data!A161&lt;&gt;"",[1]tailored_settings!$B$16="Do not publish"),CONCATENATE([1]tailored_settings!$B$4&amp;TEXT(ROW(A159)-1,"0000")&amp;"_"&amp;TEXT(F159,"yyyy-mm")),CONCATENATE([1]tailored_settings!$B$4&amp;TEXT(ROW(A159)-1,"0000")&amp;"_"&amp;TEXT(F159,"yyyy-mm")))))</f>
        <v>360G-Longleigh-IND-0158_2023-10</v>
      </c>
      <c r="I159" s="6" t="str">
        <f>IF([1]source_data!G161="","",[1]tailored_settings!$B$7)</f>
        <v>Longleigh Foundation</v>
      </c>
      <c r="J159" s="6" t="str">
        <f>IF([1]source_data!G161="","",[1]tailored_settings!$B$6)</f>
        <v>GB-CHC-1169016</v>
      </c>
      <c r="K159" s="6" t="str">
        <f>IF([1]source_data!G161="","",IF([1]source_data!I161="","",VLOOKUP([1]source_data!I161,[1]codelist_mapping!A:C,3,FALSE)))</f>
        <v>GTIR040</v>
      </c>
      <c r="L159" s="6" t="str">
        <f>IF([1]source_data!G161="","",IF([1]source_data!J161="","",VLOOKUP([1]source_data!J161,[1]codelist_mapping!A:C,3,FALSE)))</f>
        <v/>
      </c>
      <c r="M159" s="6" t="str">
        <f>IF([1]source_data!G161="","",IF([1]source_data!K161="","",IF([1]source_data!M161&lt;&gt;"",CONCATENATE(VLOOKUP([1]source_data!K161,[1]codelist_mapping!F:H,3,FALSE)&amp;";"&amp;VLOOKUP([1]source_data!L161,[1]codelist_mapping!F:H,3,FALSE)&amp;";"&amp;VLOOKUP([1]source_data!M161,[1]codelist_mapping!F:H,3,FALSE)),IF([1]source_data!L161&lt;&gt;"",CONCATENATE(VLOOKUP([1]source_data!K161,[1]codelist_mapping!F:H,3,FALSE)&amp;";"&amp;VLOOKUP([1]source_data!L161,[1]codelist_mapping!F:H,3,FALSE)),IF([1]source_data!K161&lt;&gt;"",CONCATENATE(VLOOKUP([1]source_data!K161,[1]codelist_mapping!F:H,3,FALSE)))))))</f>
        <v>GTIP020;GTIP070</v>
      </c>
      <c r="N159" s="9" t="str">
        <f>IF([1]source_data!G161="","",IF([1]source_data!D161="","",VLOOKUP([1]source_data!D161,[1]geo_data!A:I,9,FALSE)))</f>
        <v>Foleshill</v>
      </c>
      <c r="O159" s="9" t="str">
        <f>IF([1]source_data!G161="","",IF([1]source_data!D161="","",VLOOKUP([1]source_data!D161,[1]geo_data!A:I,8,FALSE)))</f>
        <v>E05001222</v>
      </c>
      <c r="P159" s="9" t="str">
        <f>IF([1]source_data!G161="","",IF(LEFT(O159,3)="E05","WD",IF(LEFT(O159,3)="S13","WD",IF(LEFT(O159,3)="W05","WD",IF(LEFT(O159,3)="W06","UA",IF(LEFT(O159,3)="S12","CA",IF(LEFT(O159,3)="E06","UA",IF(LEFT(O159,3)="E07","NMD",IF(LEFT(O159,3)="E08","MD",IF(LEFT(O159,3)="E09","LONB"))))))))))</f>
        <v>WD</v>
      </c>
      <c r="Q159" s="9" t="str">
        <f>IF([1]source_data!G161="","",IF([1]source_data!D161="","",VLOOKUP([1]source_data!D161,[1]geo_data!A:I,7,FALSE)))</f>
        <v>Coventry</v>
      </c>
      <c r="R159" s="9" t="str">
        <f>IF([1]source_data!G161="","",IF([1]source_data!D161="","",VLOOKUP([1]source_data!D161,[1]geo_data!A:I,6,FALSE)))</f>
        <v>E08000026</v>
      </c>
      <c r="S159" s="9" t="str">
        <f>IF([1]source_data!G161="","",IF(LEFT(R159,3)="E05","WD",IF(LEFT(R159,3)="S13","WD",IF(LEFT(R159,3)="W05","WD",IF(LEFT(R159,3)="W06","UA",IF(LEFT(R159,3)="S12","CA",IF(LEFT(R159,3)="E06","UA",IF(LEFT(R159,3)="E07","NMD",IF(LEFT(R159,3)="E08","MD",IF(LEFT(R159,3)="E09","LONB"))))))))))</f>
        <v>MD</v>
      </c>
      <c r="T159" s="6" t="str">
        <f>IF([1]source_data!G161="","",IF([1]source_data!N161="","",[1]source_data!N161))</f>
        <v>Hardship Grant</v>
      </c>
      <c r="U159" s="10">
        <f>IF([1]source_data!G161="","",[1]tailored_settings!$B$8)</f>
        <v>45622</v>
      </c>
      <c r="V159" s="6" t="str">
        <f>IF([1]source_data!G161="","",[1]tailored_settings!$B$9)</f>
        <v>http://www.longleigh.org/</v>
      </c>
      <c r="W159" s="8">
        <f>IF([1]source_data!G161="","",IF([1]source_data!O161="","",[1]source_data!O161))</f>
        <v>45215</v>
      </c>
      <c r="X159" s="8">
        <f>IF([1]source_data!G161="","",IF([1]source_data!P161="","",[1]source_data!P161))</f>
        <v>45302</v>
      </c>
      <c r="Y159" s="6" t="str">
        <f>IF([1]source_data!G161="","",IF([1]source_data!Q161="","",[1]source_data!Q161))</f>
        <v/>
      </c>
      <c r="Z159" s="11" t="str">
        <f>IF([1]source_data!G161="","",IF([1]source_data!I161="","",[1]tailored_settings!$B$10))</f>
        <v>Primary grant reason</v>
      </c>
      <c r="AA159" s="11" t="str">
        <f>IF([1]source_data!G161="","",IF([1]source_data!I161="","",[1]source_data!I161))</f>
        <v>2. Customer receiving medication and/or therapy for a mental health condition or substance addiction</v>
      </c>
      <c r="AB159" s="11" t="str">
        <f>IF([1]source_data!G161="","",IF([1]source_data!J161="","",[1]tailored_settings!$B$11))</f>
        <v/>
      </c>
      <c r="AC159" s="11" t="str">
        <f>IF([1]source_data!G161="","",IF([1]source_data!J161="","",[1]source_data!J161))</f>
        <v/>
      </c>
      <c r="AD159" s="11" t="str">
        <f>IF([1]source_data!G161="","",IF([1]source_data!K161="","",[1]tailored_settings!$B$12))</f>
        <v>Grant purpose</v>
      </c>
      <c r="AE159" s="11" t="str">
        <f>IF([1]source_data!G161="","",IF([1]source_data!K161="","",[1]source_data!K161))</f>
        <v>Appliances</v>
      </c>
      <c r="AF159" s="11" t="str">
        <f>IF([1]source_data!G161="","",IF([1]source_data!L161="","",[1]tailored_settings!$B$13))</f>
        <v>Grant purpose</v>
      </c>
      <c r="AG159" s="11" t="str">
        <f>IF([1]source_data!G161="","",IF([1]source_data!L161="","",[1]source_data!L161))</f>
        <v>Food Vouchers</v>
      </c>
      <c r="AH159" s="11" t="str">
        <f>IF([1]source_data!G161="","",IF([1]source_data!M161="","",[1]tailored_settings!$B$14))</f>
        <v/>
      </c>
      <c r="AI159" s="11" t="str">
        <f>IF([1]source_data!G161="","",IF([1]source_data!M161="","",[1]source_data!M161))</f>
        <v/>
      </c>
    </row>
    <row r="160" spans="1:35" x14ac:dyDescent="0.2">
      <c r="A160" s="6" t="str">
        <f>IF([1]source_data!G162="","",IF(AND([1]source_data!C162&lt;&gt;"",[1]tailored_settings!$B$15="Publish"),CONCATENATE([1]tailored_settings!$B$2&amp;[1]source_data!C162),IF(AND([1]source_data!C162&lt;&gt;"",[1]tailored_settings!$B$15="Do not publish"),CONCATENATE([1]tailored_settings!$B$2&amp;TEXT(ROW(A160)-1,"0000")&amp;"_"&amp;TEXT(F160,"yyyy-mm")),CONCATENATE([1]tailored_settings!$B$2&amp;TEXT(ROW(A160)-1,"0000")&amp;"_"&amp;TEXT(F160,"yyyy-mm")))))</f>
        <v>360G-Longleigh-E23-00181W</v>
      </c>
      <c r="B160" s="6" t="str">
        <f>IF([1]source_data!G162="","",IF([1]source_data!E162&lt;&gt;"",[1]source_data!E162,CONCATENATE("Grant to "&amp;G160)))</f>
        <v>Grant to Individual Recipient</v>
      </c>
      <c r="C160" s="6" t="str">
        <f>IF([1]source_data!G162="","",IF([1]source_data!F162="","",[1]source_data!F162))</f>
        <v>Helping to alleviate financial hardship</v>
      </c>
      <c r="D160" s="7">
        <f>IF([1]source_data!G162="","",IF([1]source_data!G162="","",[1]source_data!G162))</f>
        <v>933</v>
      </c>
      <c r="E160" s="6" t="str">
        <f>IF([1]source_data!G162="","",[1]tailored_settings!$B$3)</f>
        <v>GBP</v>
      </c>
      <c r="F160" s="8">
        <f>IF([1]source_data!G162="","",IF([1]source_data!H162="","",[1]source_data!H162))</f>
        <v>45210</v>
      </c>
      <c r="G160" s="6" t="str">
        <f>IF([1]source_data!G162="","",[1]tailored_settings!$B$5)</f>
        <v>Individual Recipient</v>
      </c>
      <c r="H160" s="6" t="str">
        <f>IF([1]source_data!G162="","",IF(AND([1]source_data!A162&lt;&gt;"",[1]tailored_settings!$B$16="Publish"),CONCATENATE([1]tailored_settings!$B$2&amp;[1]source_data!A162),IF(AND([1]source_data!A162&lt;&gt;"",[1]tailored_settings!$B$16="Do not publish"),CONCATENATE([1]tailored_settings!$B$4&amp;TEXT(ROW(A160)-1,"0000")&amp;"_"&amp;TEXT(F160,"yyyy-mm")),CONCATENATE([1]tailored_settings!$B$4&amp;TEXT(ROW(A160)-1,"0000")&amp;"_"&amp;TEXT(F160,"yyyy-mm")))))</f>
        <v>360G-Longleigh-IND-0159_2023-10</v>
      </c>
      <c r="I160" s="6" t="str">
        <f>IF([1]source_data!G162="","",[1]tailored_settings!$B$7)</f>
        <v>Longleigh Foundation</v>
      </c>
      <c r="J160" s="6" t="str">
        <f>IF([1]source_data!G162="","",[1]tailored_settings!$B$6)</f>
        <v>GB-CHC-1169016</v>
      </c>
      <c r="K160" s="6" t="str">
        <f>IF([1]source_data!G162="","",IF([1]source_data!I162="","",VLOOKUP([1]source_data!I162,[1]codelist_mapping!A:C,3,FALSE)))</f>
        <v>GTIR040</v>
      </c>
      <c r="L160" s="6" t="str">
        <f>IF([1]source_data!G162="","",IF([1]source_data!J162="","",VLOOKUP([1]source_data!J162,[1]codelist_mapping!A:C,3,FALSE)))</f>
        <v/>
      </c>
      <c r="M160" s="6" t="str">
        <f>IF([1]source_data!G162="","",IF([1]source_data!K162="","",IF([1]source_data!M162&lt;&gt;"",CONCATENATE(VLOOKUP([1]source_data!K162,[1]codelist_mapping!F:H,3,FALSE)&amp;";"&amp;VLOOKUP([1]source_data!L162,[1]codelist_mapping!F:H,3,FALSE)&amp;";"&amp;VLOOKUP([1]source_data!M162,[1]codelist_mapping!F:H,3,FALSE)),IF([1]source_data!L162&lt;&gt;"",CONCATENATE(VLOOKUP([1]source_data!K162,[1]codelist_mapping!F:H,3,FALSE)&amp;";"&amp;VLOOKUP([1]source_data!L162,[1]codelist_mapping!F:H,3,FALSE)),IF([1]source_data!K162&lt;&gt;"",CONCATENATE(VLOOKUP([1]source_data!K162,[1]codelist_mapping!F:H,3,FALSE)))))))</f>
        <v>GTIP070;GTIP060;GTIP020</v>
      </c>
      <c r="N160" s="9" t="str">
        <f>IF([1]source_data!G162="","",IF([1]source_data!D162="","",VLOOKUP([1]source_data!D162,[1]geo_data!A:I,9,FALSE)))</f>
        <v>Earl Shilton</v>
      </c>
      <c r="O160" s="9" t="str">
        <f>IF([1]source_data!G162="","",IF([1]source_data!D162="","",VLOOKUP([1]source_data!D162,[1]geo_data!A:I,8,FALSE)))</f>
        <v>E05005485</v>
      </c>
      <c r="P160" s="9" t="str">
        <f>IF([1]source_data!G162="","",IF(LEFT(O160,3)="E05","WD",IF(LEFT(O160,3)="S13","WD",IF(LEFT(O160,3)="W05","WD",IF(LEFT(O160,3)="W06","UA",IF(LEFT(O160,3)="S12","CA",IF(LEFT(O160,3)="E06","UA",IF(LEFT(O160,3)="E07","NMD",IF(LEFT(O160,3)="E08","MD",IF(LEFT(O160,3)="E09","LONB"))))))))))</f>
        <v>WD</v>
      </c>
      <c r="Q160" s="9" t="str">
        <f>IF([1]source_data!G162="","",IF([1]source_data!D162="","",VLOOKUP([1]source_data!D162,[1]geo_data!A:I,7,FALSE)))</f>
        <v>Hinckley and Bosworth</v>
      </c>
      <c r="R160" s="9" t="str">
        <f>IF([1]source_data!G162="","",IF([1]source_data!D162="","",VLOOKUP([1]source_data!D162,[1]geo_data!A:I,6,FALSE)))</f>
        <v>E07000132</v>
      </c>
      <c r="S160" s="9" t="str">
        <f>IF([1]source_data!G162="","",IF(LEFT(R160,3)="E05","WD",IF(LEFT(R160,3)="S13","WD",IF(LEFT(R160,3)="W05","WD",IF(LEFT(R160,3)="W06","UA",IF(LEFT(R160,3)="S12","CA",IF(LEFT(R160,3)="E06","UA",IF(LEFT(R160,3)="E07","NMD",IF(LEFT(R160,3)="E08","MD",IF(LEFT(R160,3)="E09","LONB"))))))))))</f>
        <v>NMD</v>
      </c>
      <c r="T160" s="6" t="str">
        <f>IF([1]source_data!G162="","",IF([1]source_data!N162="","",[1]source_data!N162))</f>
        <v>Hardship Grant</v>
      </c>
      <c r="U160" s="10">
        <f>IF([1]source_data!G162="","",[1]tailored_settings!$B$8)</f>
        <v>45622</v>
      </c>
      <c r="V160" s="6" t="str">
        <f>IF([1]source_data!G162="","",[1]tailored_settings!$B$9)</f>
        <v>http://www.longleigh.org/</v>
      </c>
      <c r="W160" s="8">
        <f>IF([1]source_data!G162="","",IF([1]source_data!O162="","",[1]source_data!O162))</f>
        <v>45210</v>
      </c>
      <c r="X160" s="8">
        <f>IF([1]source_data!G162="","",IF([1]source_data!P162="","",[1]source_data!P162))</f>
        <v>45272</v>
      </c>
      <c r="Y160" s="6" t="str">
        <f>IF([1]source_data!G162="","",IF([1]source_data!Q162="","",[1]source_data!Q162))</f>
        <v/>
      </c>
      <c r="Z160" s="11" t="str">
        <f>IF([1]source_data!G162="","",IF([1]source_data!I162="","",[1]tailored_settings!$B$10))</f>
        <v>Primary grant reason</v>
      </c>
      <c r="AA160" s="11" t="str">
        <f>IF([1]source_data!G162="","",IF([1]source_data!I162="","",[1]source_data!I162))</f>
        <v>2. Customer receiving medication and/or therapy for a mental health condition or substance addiction</v>
      </c>
      <c r="AB160" s="11" t="str">
        <f>IF([1]source_data!G162="","",IF([1]source_data!J162="","",[1]tailored_settings!$B$11))</f>
        <v/>
      </c>
      <c r="AC160" s="11" t="str">
        <f>IF([1]source_data!G162="","",IF([1]source_data!J162="","",[1]source_data!J162))</f>
        <v/>
      </c>
      <c r="AD160" s="11" t="str">
        <f>IF([1]source_data!G162="","",IF([1]source_data!K162="","",[1]tailored_settings!$B$12))</f>
        <v>Grant purpose</v>
      </c>
      <c r="AE160" s="11" t="str">
        <f>IF([1]source_data!G162="","",IF([1]source_data!K162="","",[1]source_data!K162))</f>
        <v>Food Vouchers</v>
      </c>
      <c r="AF160" s="11" t="str">
        <f>IF([1]source_data!G162="","",IF([1]source_data!L162="","",[1]tailored_settings!$B$13))</f>
        <v>Grant purpose</v>
      </c>
      <c r="AG160" s="11" t="str">
        <f>IF([1]source_data!G162="","",IF([1]source_data!L162="","",[1]source_data!L162))</f>
        <v>Voucher for small household items</v>
      </c>
      <c r="AH160" s="11" t="str">
        <f>IF([1]source_data!G162="","",IF([1]source_data!M162="","",[1]tailored_settings!$B$14))</f>
        <v>Grant purpose</v>
      </c>
      <c r="AI160" s="11" t="str">
        <f>IF([1]source_data!G162="","",IF([1]source_data!M162="","",[1]source_data!M162))</f>
        <v>Appliances</v>
      </c>
    </row>
    <row r="161" spans="1:35" x14ac:dyDescent="0.2">
      <c r="A161" s="6" t="str">
        <f>IF([1]source_data!G163="","",IF(AND([1]source_data!C163&lt;&gt;"",[1]tailored_settings!$B$15="Publish"),CONCATENATE([1]tailored_settings!$B$2&amp;[1]source_data!C163),IF(AND([1]source_data!C163&lt;&gt;"",[1]tailored_settings!$B$15="Do not publish"),CONCATENATE([1]tailored_settings!$B$2&amp;TEXT(ROW(A161)-1,"0000")&amp;"_"&amp;TEXT(F161,"yyyy-mm")),CONCATENATE([1]tailored_settings!$B$2&amp;TEXT(ROW(A161)-1,"0000")&amp;"_"&amp;TEXT(F161,"yyyy-mm")))))</f>
        <v>360G-Longleigh-E23-00182W</v>
      </c>
      <c r="B161" s="6" t="str">
        <f>IF([1]source_data!G163="","",IF([1]source_data!E163&lt;&gt;"",[1]source_data!E163,CONCATENATE("Grant to "&amp;G161)))</f>
        <v>Grant to Individual Recipient</v>
      </c>
      <c r="C161" s="6" t="str">
        <f>IF([1]source_data!G163="","",IF([1]source_data!F163="","",[1]source_data!F163))</f>
        <v>Helping to alleviate financial hardship</v>
      </c>
      <c r="D161" s="7">
        <f>IF([1]source_data!G163="","",IF([1]source_data!G163="","",[1]source_data!G163))</f>
        <v>936</v>
      </c>
      <c r="E161" s="6" t="str">
        <f>IF([1]source_data!G163="","",[1]tailored_settings!$B$3)</f>
        <v>GBP</v>
      </c>
      <c r="F161" s="8">
        <f>IF([1]source_data!G163="","",IF([1]source_data!H163="","",[1]source_data!H163))</f>
        <v>45210</v>
      </c>
      <c r="G161" s="6" t="str">
        <f>IF([1]source_data!G163="","",[1]tailored_settings!$B$5)</f>
        <v>Individual Recipient</v>
      </c>
      <c r="H161" s="6" t="str">
        <f>IF([1]source_data!G163="","",IF(AND([1]source_data!A163&lt;&gt;"",[1]tailored_settings!$B$16="Publish"),CONCATENATE([1]tailored_settings!$B$2&amp;[1]source_data!A163),IF(AND([1]source_data!A163&lt;&gt;"",[1]tailored_settings!$B$16="Do not publish"),CONCATENATE([1]tailored_settings!$B$4&amp;TEXT(ROW(A161)-1,"0000")&amp;"_"&amp;TEXT(F161,"yyyy-mm")),CONCATENATE([1]tailored_settings!$B$4&amp;TEXT(ROW(A161)-1,"0000")&amp;"_"&amp;TEXT(F161,"yyyy-mm")))))</f>
        <v>360G-Longleigh-IND-0160_2023-10</v>
      </c>
      <c r="I161" s="6" t="str">
        <f>IF([1]source_data!G163="","",[1]tailored_settings!$B$7)</f>
        <v>Longleigh Foundation</v>
      </c>
      <c r="J161" s="6" t="str">
        <f>IF([1]source_data!G163="","",[1]tailored_settings!$B$6)</f>
        <v>GB-CHC-1169016</v>
      </c>
      <c r="K161" s="6" t="str">
        <f>IF([1]source_data!G163="","",IF([1]source_data!I163="","",VLOOKUP([1]source_data!I163,[1]codelist_mapping!A:C,3,FALSE)))</f>
        <v>GTIR080</v>
      </c>
      <c r="L161" s="6" t="str">
        <f>IF([1]source_data!G163="","",IF([1]source_data!J163="","",VLOOKUP([1]source_data!J163,[1]codelist_mapping!A:C,3,FALSE)))</f>
        <v/>
      </c>
      <c r="M161" s="6" t="str">
        <f>IF([1]source_data!G163="","",IF([1]source_data!K163="","",IF([1]source_data!M163&lt;&gt;"",CONCATENATE(VLOOKUP([1]source_data!K163,[1]codelist_mapping!F:H,3,FALSE)&amp;";"&amp;VLOOKUP([1]source_data!L163,[1]codelist_mapping!F:H,3,FALSE)&amp;";"&amp;VLOOKUP([1]source_data!M163,[1]codelist_mapping!F:H,3,FALSE)),IF([1]source_data!L163&lt;&gt;"",CONCATENATE(VLOOKUP([1]source_data!K163,[1]codelist_mapping!F:H,3,FALSE)&amp;";"&amp;VLOOKUP([1]source_data!L163,[1]codelist_mapping!F:H,3,FALSE)),IF([1]source_data!K163&lt;&gt;"",CONCATENATE(VLOOKUP([1]source_data!K163,[1]codelist_mapping!F:H,3,FALSE)))))))</f>
        <v>GTIP020</v>
      </c>
      <c r="N161" s="9" t="str">
        <f>IF([1]source_data!G163="","",IF([1]source_data!D163="","",VLOOKUP([1]source_data!D163,[1]geo_data!A:I,9,FALSE)))</f>
        <v>Netherton, Woodside and St Andrews</v>
      </c>
      <c r="O161" s="9" t="str">
        <f>IF([1]source_data!G163="","",IF([1]source_data!D163="","",VLOOKUP([1]source_data!D163,[1]geo_data!A:I,8,FALSE)))</f>
        <v>E05001250</v>
      </c>
      <c r="P161" s="9" t="str">
        <f>IF([1]source_data!G163="","",IF(LEFT(O161,3)="E05","WD",IF(LEFT(O161,3)="S13","WD",IF(LEFT(O161,3)="W05","WD",IF(LEFT(O161,3)="W06","UA",IF(LEFT(O161,3)="S12","CA",IF(LEFT(O161,3)="E06","UA",IF(LEFT(O161,3)="E07","NMD",IF(LEFT(O161,3)="E08","MD",IF(LEFT(O161,3)="E09","LONB"))))))))))</f>
        <v>WD</v>
      </c>
      <c r="Q161" s="9" t="str">
        <f>IF([1]source_data!G163="","",IF([1]source_data!D163="","",VLOOKUP([1]source_data!D163,[1]geo_data!A:I,7,FALSE)))</f>
        <v>Dudley</v>
      </c>
      <c r="R161" s="9" t="str">
        <f>IF([1]source_data!G163="","",IF([1]source_data!D163="","",VLOOKUP([1]source_data!D163,[1]geo_data!A:I,6,FALSE)))</f>
        <v>E08000027</v>
      </c>
      <c r="S161" s="9" t="str">
        <f>IF([1]source_data!G163="","",IF(LEFT(R161,3)="E05","WD",IF(LEFT(R161,3)="S13","WD",IF(LEFT(R161,3)="W05","WD",IF(LEFT(R161,3)="W06","UA",IF(LEFT(R161,3)="S12","CA",IF(LEFT(R161,3)="E06","UA",IF(LEFT(R161,3)="E07","NMD",IF(LEFT(R161,3)="E08","MD",IF(LEFT(R161,3)="E09","LONB"))))))))))</f>
        <v>MD</v>
      </c>
      <c r="T161" s="6" t="str">
        <f>IF([1]source_data!G163="","",IF([1]source_data!N163="","",[1]source_data!N163))</f>
        <v>Hardship Grant</v>
      </c>
      <c r="U161" s="10">
        <f>IF([1]source_data!G163="","",[1]tailored_settings!$B$8)</f>
        <v>45622</v>
      </c>
      <c r="V161" s="6" t="str">
        <f>IF([1]source_data!G163="","",[1]tailored_settings!$B$9)</f>
        <v>http://www.longleigh.org/</v>
      </c>
      <c r="W161" s="8">
        <f>IF([1]source_data!G163="","",IF([1]source_data!O163="","",[1]source_data!O163))</f>
        <v>45210</v>
      </c>
      <c r="X161" s="8">
        <f>IF([1]source_data!G163="","",IF([1]source_data!P163="","",[1]source_data!P163))</f>
        <v>45322</v>
      </c>
      <c r="Y161" s="6" t="str">
        <f>IF([1]source_data!G163="","",IF([1]source_data!Q163="","",[1]source_data!Q163))</f>
        <v/>
      </c>
      <c r="Z161" s="11" t="str">
        <f>IF([1]source_data!G163="","",IF([1]source_data!I163="","",[1]tailored_settings!$B$10))</f>
        <v>Primary grant reason</v>
      </c>
      <c r="AA161" s="11" t="str">
        <f>IF([1]source_data!G163="","",IF([1]source_data!I163="","",[1]source_data!I163))</f>
        <v>3  Customer/family moving from homelessness/supported living into independent living</v>
      </c>
      <c r="AB161" s="11" t="str">
        <f>IF([1]source_data!G163="","",IF([1]source_data!J163="","",[1]tailored_settings!$B$11))</f>
        <v/>
      </c>
      <c r="AC161" s="11" t="str">
        <f>IF([1]source_data!G163="","",IF([1]source_data!J163="","",[1]source_data!J163))</f>
        <v/>
      </c>
      <c r="AD161" s="11" t="str">
        <f>IF([1]source_data!G163="","",IF([1]source_data!K163="","",[1]tailored_settings!$B$12))</f>
        <v>Grant purpose</v>
      </c>
      <c r="AE161" s="11" t="str">
        <f>IF([1]source_data!G163="","",IF([1]source_data!K163="","",[1]source_data!K163))</f>
        <v>Appliances</v>
      </c>
      <c r="AF161" s="11" t="str">
        <f>IF([1]source_data!G163="","",IF([1]source_data!L163="","",[1]tailored_settings!$B$13))</f>
        <v/>
      </c>
      <c r="AG161" s="11" t="str">
        <f>IF([1]source_data!G163="","",IF([1]source_data!L163="","",[1]source_data!L163))</f>
        <v/>
      </c>
      <c r="AH161" s="11" t="str">
        <f>IF([1]source_data!G163="","",IF([1]source_data!M163="","",[1]tailored_settings!$B$14))</f>
        <v/>
      </c>
      <c r="AI161" s="11" t="str">
        <f>IF([1]source_data!G163="","",IF([1]source_data!M163="","",[1]source_data!M163))</f>
        <v/>
      </c>
    </row>
    <row r="162" spans="1:35" x14ac:dyDescent="0.2">
      <c r="A162" s="6" t="str">
        <f>IF([1]source_data!G164="","",IF(AND([1]source_data!C164&lt;&gt;"",[1]tailored_settings!$B$15="Publish"),CONCATENATE([1]tailored_settings!$B$2&amp;[1]source_data!C164),IF(AND([1]source_data!C164&lt;&gt;"",[1]tailored_settings!$B$15="Do not publish"),CONCATENATE([1]tailored_settings!$B$2&amp;TEXT(ROW(A162)-1,"0000")&amp;"_"&amp;TEXT(F162,"yyyy-mm")),CONCATENATE([1]tailored_settings!$B$2&amp;TEXT(ROW(A162)-1,"0000")&amp;"_"&amp;TEXT(F162,"yyyy-mm")))))</f>
        <v>360G-Longleigh-E23-00183W</v>
      </c>
      <c r="B162" s="6" t="str">
        <f>IF([1]source_data!G164="","",IF([1]source_data!E164&lt;&gt;"",[1]source_data!E164,CONCATENATE("Grant to "&amp;G162)))</f>
        <v>Grant to Individual Recipient</v>
      </c>
      <c r="C162" s="6" t="str">
        <f>IF([1]source_data!G164="","",IF([1]source_data!F164="","",[1]source_data!F164))</f>
        <v>Helping to alleviate financial hardship</v>
      </c>
      <c r="D162" s="7">
        <f>IF([1]source_data!G164="","",IF([1]source_data!G164="","",[1]source_data!G164))</f>
        <v>1000</v>
      </c>
      <c r="E162" s="6" t="str">
        <f>IF([1]source_data!G164="","",[1]tailored_settings!$B$3)</f>
        <v>GBP</v>
      </c>
      <c r="F162" s="8">
        <f>IF([1]source_data!G164="","",IF([1]source_data!H164="","",[1]source_data!H164))</f>
        <v>45210</v>
      </c>
      <c r="G162" s="6" t="str">
        <f>IF([1]source_data!G164="","",[1]tailored_settings!$B$5)</f>
        <v>Individual Recipient</v>
      </c>
      <c r="H162" s="6" t="str">
        <f>IF([1]source_data!G164="","",IF(AND([1]source_data!A164&lt;&gt;"",[1]tailored_settings!$B$16="Publish"),CONCATENATE([1]tailored_settings!$B$2&amp;[1]source_data!A164),IF(AND([1]source_data!A164&lt;&gt;"",[1]tailored_settings!$B$16="Do not publish"),CONCATENATE([1]tailored_settings!$B$4&amp;TEXT(ROW(A162)-1,"0000")&amp;"_"&amp;TEXT(F162,"yyyy-mm")),CONCATENATE([1]tailored_settings!$B$4&amp;TEXT(ROW(A162)-1,"0000")&amp;"_"&amp;TEXT(F162,"yyyy-mm")))))</f>
        <v>360G-Longleigh-IND-0161_2023-10</v>
      </c>
      <c r="I162" s="6" t="str">
        <f>IF([1]source_data!G164="","",[1]tailored_settings!$B$7)</f>
        <v>Longleigh Foundation</v>
      </c>
      <c r="J162" s="6" t="str">
        <f>IF([1]source_data!G164="","",[1]tailored_settings!$B$6)</f>
        <v>GB-CHC-1169016</v>
      </c>
      <c r="K162" s="6" t="str">
        <f>IF([1]source_data!G164="","",IF([1]source_data!I164="","",VLOOKUP([1]source_data!I164,[1]codelist_mapping!A:C,3,FALSE)))</f>
        <v>GTIR030</v>
      </c>
      <c r="L162" s="6" t="str">
        <f>IF([1]source_data!G164="","",IF([1]source_data!J164="","",VLOOKUP([1]source_data!J164,[1]codelist_mapping!A:C,3,FALSE)))</f>
        <v/>
      </c>
      <c r="M162" s="6" t="str">
        <f>IF([1]source_data!G164="","",IF([1]source_data!K164="","",IF([1]source_data!M164&lt;&gt;"",CONCATENATE(VLOOKUP([1]source_data!K164,[1]codelist_mapping!F:H,3,FALSE)&amp;";"&amp;VLOOKUP([1]source_data!L164,[1]codelist_mapping!F:H,3,FALSE)&amp;";"&amp;VLOOKUP([1]source_data!M164,[1]codelist_mapping!F:H,3,FALSE)),IF([1]source_data!L164&lt;&gt;"",CONCATENATE(VLOOKUP([1]source_data!K164,[1]codelist_mapping!F:H,3,FALSE)&amp;";"&amp;VLOOKUP([1]source_data!L164,[1]codelist_mapping!F:H,3,FALSE)),IF([1]source_data!K164&lt;&gt;"",CONCATENATE(VLOOKUP([1]source_data!K164,[1]codelist_mapping!F:H,3,FALSE)))))))</f>
        <v>GTIP120</v>
      </c>
      <c r="N162" s="9" t="str">
        <f>IF([1]source_data!G164="","",IF([1]source_data!D164="","",VLOOKUP([1]source_data!D164,[1]geo_data!A:I,9,FALSE)))</f>
        <v>Dunstable North</v>
      </c>
      <c r="O162" s="9" t="str">
        <f>IF([1]source_data!G164="","",IF([1]source_data!D164="","",VLOOKUP([1]source_data!D164,[1]geo_data!A:I,8,FALSE)))</f>
        <v>E05014405</v>
      </c>
      <c r="P162" s="9" t="str">
        <f>IF([1]source_data!G164="","",IF(LEFT(O162,3)="E05","WD",IF(LEFT(O162,3)="S13","WD",IF(LEFT(O162,3)="W05","WD",IF(LEFT(O162,3)="W06","UA",IF(LEFT(O162,3)="S12","CA",IF(LEFT(O162,3)="E06","UA",IF(LEFT(O162,3)="E07","NMD",IF(LEFT(O162,3)="E08","MD",IF(LEFT(O162,3)="E09","LONB"))))))))))</f>
        <v>WD</v>
      </c>
      <c r="Q162" s="9" t="str">
        <f>IF([1]source_data!G164="","",IF([1]source_data!D164="","",VLOOKUP([1]source_data!D164,[1]geo_data!A:I,7,FALSE)))</f>
        <v>Central Bedfordshire</v>
      </c>
      <c r="R162" s="9" t="str">
        <f>IF([1]source_data!G164="","",IF([1]source_data!D164="","",VLOOKUP([1]source_data!D164,[1]geo_data!A:I,6,FALSE)))</f>
        <v>E06000056</v>
      </c>
      <c r="S162" s="9" t="str">
        <f>IF([1]source_data!G164="","",IF(LEFT(R162,3)="E05","WD",IF(LEFT(R162,3)="S13","WD",IF(LEFT(R162,3)="W05","WD",IF(LEFT(R162,3)="W06","UA",IF(LEFT(R162,3)="S12","CA",IF(LEFT(R162,3)="E06","UA",IF(LEFT(R162,3)="E07","NMD",IF(LEFT(R162,3)="E08","MD",IF(LEFT(R162,3)="E09","LONB"))))))))))</f>
        <v>UA</v>
      </c>
      <c r="T162" s="6" t="str">
        <f>IF([1]source_data!G164="","",IF([1]source_data!N164="","",[1]source_data!N164))</f>
        <v>Hardship Grant</v>
      </c>
      <c r="U162" s="10">
        <f>IF([1]source_data!G164="","",[1]tailored_settings!$B$8)</f>
        <v>45622</v>
      </c>
      <c r="V162" s="6" t="str">
        <f>IF([1]source_data!G164="","",[1]tailored_settings!$B$9)</f>
        <v>http://www.longleigh.org/</v>
      </c>
      <c r="W162" s="8">
        <f>IF([1]source_data!G164="","",IF([1]source_data!O164="","",[1]source_data!O164))</f>
        <v>45210</v>
      </c>
      <c r="X162" s="8">
        <f>IF([1]source_data!G164="","",IF([1]source_data!P164="","",[1]source_data!P164))</f>
        <v>45295</v>
      </c>
      <c r="Y162" s="6" t="str">
        <f>IF([1]source_data!G164="","",IF([1]source_data!Q164="","",[1]source_data!Q164))</f>
        <v/>
      </c>
      <c r="Z162" s="11" t="str">
        <f>IF([1]source_data!G164="","",IF([1]source_data!I164="","",[1]tailored_settings!$B$10))</f>
        <v>Primary grant reason</v>
      </c>
      <c r="AA162" s="11" t="str">
        <f>IF([1]source_data!G164="","",IF([1]source_data!I164="","",[1]source_data!I164))</f>
        <v>1. Customer (or family member residing with them) with a diagnosed condition or disability (physical and/or sensory and/or behavioural)</v>
      </c>
      <c r="AB162" s="11" t="str">
        <f>IF([1]source_data!G164="","",IF([1]source_data!J164="","",[1]tailored_settings!$B$11))</f>
        <v/>
      </c>
      <c r="AC162" s="11" t="str">
        <f>IF([1]source_data!G164="","",IF([1]source_data!J164="","",[1]source_data!J164))</f>
        <v/>
      </c>
      <c r="AD162" s="11" t="str">
        <f>IF([1]source_data!G164="","",IF([1]source_data!K164="","",[1]tailored_settings!$B$12))</f>
        <v>Grant purpose</v>
      </c>
      <c r="AE162" s="11" t="str">
        <f>IF([1]source_data!G164="","",IF([1]source_data!K164="","",[1]source_data!K164))</f>
        <v>House Deep Clean</v>
      </c>
      <c r="AF162" s="11" t="str">
        <f>IF([1]source_data!G164="","",IF([1]source_data!L164="","",[1]tailored_settings!$B$13))</f>
        <v/>
      </c>
      <c r="AG162" s="11" t="str">
        <f>IF([1]source_data!G164="","",IF([1]source_data!L164="","",[1]source_data!L164))</f>
        <v/>
      </c>
      <c r="AH162" s="11" t="str">
        <f>IF([1]source_data!G164="","",IF([1]source_data!M164="","",[1]tailored_settings!$B$14))</f>
        <v/>
      </c>
      <c r="AI162" s="11" t="str">
        <f>IF([1]source_data!G164="","",IF([1]source_data!M164="","",[1]source_data!M164))</f>
        <v/>
      </c>
    </row>
    <row r="163" spans="1:35" x14ac:dyDescent="0.2">
      <c r="A163" s="6" t="str">
        <f>IF([1]source_data!G165="","",IF(AND([1]source_data!C165&lt;&gt;"",[1]tailored_settings!$B$15="Publish"),CONCATENATE([1]tailored_settings!$B$2&amp;[1]source_data!C165),IF(AND([1]source_data!C165&lt;&gt;"",[1]tailored_settings!$B$15="Do not publish"),CONCATENATE([1]tailored_settings!$B$2&amp;TEXT(ROW(A163)-1,"0000")&amp;"_"&amp;TEXT(F163,"yyyy-mm")),CONCATENATE([1]tailored_settings!$B$2&amp;TEXT(ROW(A163)-1,"0000")&amp;"_"&amp;TEXT(F163,"yyyy-mm")))))</f>
        <v>360G-Longleigh-E23-00184W</v>
      </c>
      <c r="B163" s="6" t="str">
        <f>IF([1]source_data!G165="","",IF([1]source_data!E165&lt;&gt;"",[1]source_data!E165,CONCATENATE("Grant to "&amp;G163)))</f>
        <v>Grant to Individual Recipient</v>
      </c>
      <c r="C163" s="6" t="str">
        <f>IF([1]source_data!G165="","",IF([1]source_data!F165="","",[1]source_data!F165))</f>
        <v>Helping to alleviate financial hardship</v>
      </c>
      <c r="D163" s="7">
        <f>IF([1]source_data!G165="","",IF([1]source_data!G165="","",[1]source_data!G165))</f>
        <v>767</v>
      </c>
      <c r="E163" s="6" t="str">
        <f>IF([1]source_data!G165="","",[1]tailored_settings!$B$3)</f>
        <v>GBP</v>
      </c>
      <c r="F163" s="8">
        <f>IF([1]source_data!G165="","",IF([1]source_data!H165="","",[1]source_data!H165))</f>
        <v>45216</v>
      </c>
      <c r="G163" s="6" t="str">
        <f>IF([1]source_data!G165="","",[1]tailored_settings!$B$5)</f>
        <v>Individual Recipient</v>
      </c>
      <c r="H163" s="6" t="str">
        <f>IF([1]source_data!G165="","",IF(AND([1]source_data!A165&lt;&gt;"",[1]tailored_settings!$B$16="Publish"),CONCATENATE([1]tailored_settings!$B$2&amp;[1]source_data!A165),IF(AND([1]source_data!A165&lt;&gt;"",[1]tailored_settings!$B$16="Do not publish"),CONCATENATE([1]tailored_settings!$B$4&amp;TEXT(ROW(A163)-1,"0000")&amp;"_"&amp;TEXT(F163,"yyyy-mm")),CONCATENATE([1]tailored_settings!$B$4&amp;TEXT(ROW(A163)-1,"0000")&amp;"_"&amp;TEXT(F163,"yyyy-mm")))))</f>
        <v>360G-Longleigh-IND-0162_2023-10</v>
      </c>
      <c r="I163" s="6" t="str">
        <f>IF([1]source_data!G165="","",[1]tailored_settings!$B$7)</f>
        <v>Longleigh Foundation</v>
      </c>
      <c r="J163" s="6" t="str">
        <f>IF([1]source_data!G165="","",[1]tailored_settings!$B$6)</f>
        <v>GB-CHC-1169016</v>
      </c>
      <c r="K163" s="6" t="str">
        <f>IF([1]source_data!G165="","",IF([1]source_data!I165="","",VLOOKUP([1]source_data!I165,[1]codelist_mapping!A:C,3,FALSE)))</f>
        <v>GTIR080</v>
      </c>
      <c r="L163" s="6" t="str">
        <f>IF([1]source_data!G165="","",IF([1]source_data!J165="","",VLOOKUP([1]source_data!J165,[1]codelist_mapping!A:C,3,FALSE)))</f>
        <v/>
      </c>
      <c r="M163" s="6" t="str">
        <f>IF([1]source_data!G165="","",IF([1]source_data!K165="","",IF([1]source_data!M165&lt;&gt;"",CONCATENATE(VLOOKUP([1]source_data!K165,[1]codelist_mapping!F:H,3,FALSE)&amp;";"&amp;VLOOKUP([1]source_data!L165,[1]codelist_mapping!F:H,3,FALSE)&amp;";"&amp;VLOOKUP([1]source_data!M165,[1]codelist_mapping!F:H,3,FALSE)),IF([1]source_data!L165&lt;&gt;"",CONCATENATE(VLOOKUP([1]source_data!K165,[1]codelist_mapping!F:H,3,FALSE)&amp;";"&amp;VLOOKUP([1]source_data!L165,[1]codelist_mapping!F:H,3,FALSE)),IF([1]source_data!K165&lt;&gt;"",CONCATENATE(VLOOKUP([1]source_data!K165,[1]codelist_mapping!F:H,3,FALSE)))))))</f>
        <v>GTIP020</v>
      </c>
      <c r="N163" s="9" t="str">
        <f>IF([1]source_data!G165="","",IF([1]source_data!D165="","",VLOOKUP([1]source_data!D165,[1]geo_data!A:I,9,FALSE)))</f>
        <v>Somerton</v>
      </c>
      <c r="O163" s="9" t="str">
        <f>IF([1]source_data!G165="","",IF([1]source_data!D165="","",VLOOKUP([1]source_data!D165,[1]geo_data!A:I,8,FALSE)))</f>
        <v>E05014379</v>
      </c>
      <c r="P163" s="9" t="str">
        <f>IF([1]source_data!G165="","",IF(LEFT(O163,3)="E05","WD",IF(LEFT(O163,3)="S13","WD",IF(LEFT(O163,3)="W05","WD",IF(LEFT(O163,3)="W06","UA",IF(LEFT(O163,3)="S12","CA",IF(LEFT(O163,3)="E06","UA",IF(LEFT(O163,3)="E07","NMD",IF(LEFT(O163,3)="E08","MD",IF(LEFT(O163,3)="E09","LONB"))))))))))</f>
        <v>WD</v>
      </c>
      <c r="Q163" s="9" t="str">
        <f>IF([1]source_data!G165="","",IF([1]source_data!D165="","",VLOOKUP([1]source_data!D165,[1]geo_data!A:I,7,FALSE)))</f>
        <v>Somerset</v>
      </c>
      <c r="R163" s="9" t="str">
        <f>IF([1]source_data!G165="","",IF([1]source_data!D165="","",VLOOKUP([1]source_data!D165,[1]geo_data!A:I,6,FALSE)))</f>
        <v>E06000066</v>
      </c>
      <c r="S163" s="9" t="str">
        <f>IF([1]source_data!G165="","",IF(LEFT(R163,3)="E05","WD",IF(LEFT(R163,3)="S13","WD",IF(LEFT(R163,3)="W05","WD",IF(LEFT(R163,3)="W06","UA",IF(LEFT(R163,3)="S12","CA",IF(LEFT(R163,3)="E06","UA",IF(LEFT(R163,3)="E07","NMD",IF(LEFT(R163,3)="E08","MD",IF(LEFT(R163,3)="E09","LONB"))))))))))</f>
        <v>UA</v>
      </c>
      <c r="T163" s="6" t="str">
        <f>IF([1]source_data!G165="","",IF([1]source_data!N165="","",[1]source_data!N165))</f>
        <v>Hardship Grant</v>
      </c>
      <c r="U163" s="10">
        <f>IF([1]source_data!G165="","",[1]tailored_settings!$B$8)</f>
        <v>45622</v>
      </c>
      <c r="V163" s="6" t="str">
        <f>IF([1]source_data!G165="","",[1]tailored_settings!$B$9)</f>
        <v>http://www.longleigh.org/</v>
      </c>
      <c r="W163" s="8">
        <f>IF([1]source_data!G165="","",IF([1]source_data!O165="","",[1]source_data!O165))</f>
        <v>45216</v>
      </c>
      <c r="X163" s="8">
        <f>IF([1]source_data!G165="","",IF([1]source_data!P165="","",[1]source_data!P165))</f>
        <v>45322</v>
      </c>
      <c r="Y163" s="6" t="str">
        <f>IF([1]source_data!G165="","",IF([1]source_data!Q165="","",[1]source_data!Q165))</f>
        <v/>
      </c>
      <c r="Z163" s="11" t="str">
        <f>IF([1]source_data!G165="","",IF([1]source_data!I165="","",[1]tailored_settings!$B$10))</f>
        <v>Primary grant reason</v>
      </c>
      <c r="AA163" s="11" t="str">
        <f>IF([1]source_data!G165="","",IF([1]source_data!I165="","",[1]source_data!I165))</f>
        <v>3  Customer/family moving from homelessness/supported living into independent living</v>
      </c>
      <c r="AB163" s="11" t="str">
        <f>IF([1]source_data!G165="","",IF([1]source_data!J165="","",[1]tailored_settings!$B$11))</f>
        <v/>
      </c>
      <c r="AC163" s="11" t="str">
        <f>IF([1]source_data!G165="","",IF([1]source_data!J165="","",[1]source_data!J165))</f>
        <v/>
      </c>
      <c r="AD163" s="11" t="str">
        <f>IF([1]source_data!G165="","",IF([1]source_data!K165="","",[1]tailored_settings!$B$12))</f>
        <v>Grant purpose</v>
      </c>
      <c r="AE163" s="11" t="str">
        <f>IF([1]source_data!G165="","",IF([1]source_data!K165="","",[1]source_data!K165))</f>
        <v>Appliances</v>
      </c>
      <c r="AF163" s="11" t="str">
        <f>IF([1]source_data!G165="","",IF([1]source_data!L165="","",[1]tailored_settings!$B$13))</f>
        <v/>
      </c>
      <c r="AG163" s="11" t="str">
        <f>IF([1]source_data!G165="","",IF([1]source_data!L165="","",[1]source_data!L165))</f>
        <v/>
      </c>
      <c r="AH163" s="11" t="str">
        <f>IF([1]source_data!G165="","",IF([1]source_data!M165="","",[1]tailored_settings!$B$14))</f>
        <v/>
      </c>
      <c r="AI163" s="11" t="str">
        <f>IF([1]source_data!G165="","",IF([1]source_data!M165="","",[1]source_data!M165))</f>
        <v/>
      </c>
    </row>
    <row r="164" spans="1:35" x14ac:dyDescent="0.2">
      <c r="A164" s="6" t="str">
        <f>IF([1]source_data!G166="","",IF(AND([1]source_data!C166&lt;&gt;"",[1]tailored_settings!$B$15="Publish"),CONCATENATE([1]tailored_settings!$B$2&amp;[1]source_data!C166),IF(AND([1]source_data!C166&lt;&gt;"",[1]tailored_settings!$B$15="Do not publish"),CONCATENATE([1]tailored_settings!$B$2&amp;TEXT(ROW(A164)-1,"0000")&amp;"_"&amp;TEXT(F164,"yyyy-mm")),CONCATENATE([1]tailored_settings!$B$2&amp;TEXT(ROW(A164)-1,"0000")&amp;"_"&amp;TEXT(F164,"yyyy-mm")))))</f>
        <v>360G-Longleigh-E23-00185W</v>
      </c>
      <c r="B164" s="6" t="str">
        <f>IF([1]source_data!G166="","",IF([1]source_data!E166&lt;&gt;"",[1]source_data!E166,CONCATENATE("Grant to "&amp;G164)))</f>
        <v>Grant to Individual Recipient</v>
      </c>
      <c r="C164" s="6" t="str">
        <f>IF([1]source_data!G166="","",IF([1]source_data!F166="","",[1]source_data!F166))</f>
        <v>Helping to alleviate financial hardship</v>
      </c>
      <c r="D164" s="7">
        <f>IF([1]source_data!G166="","",IF([1]source_data!G166="","",[1]source_data!G166))</f>
        <v>960</v>
      </c>
      <c r="E164" s="6" t="str">
        <f>IF([1]source_data!G166="","",[1]tailored_settings!$B$3)</f>
        <v>GBP</v>
      </c>
      <c r="F164" s="8">
        <f>IF([1]source_data!G166="","",IF([1]source_data!H166="","",[1]source_data!H166))</f>
        <v>45216</v>
      </c>
      <c r="G164" s="6" t="str">
        <f>IF([1]source_data!G166="","",[1]tailored_settings!$B$5)</f>
        <v>Individual Recipient</v>
      </c>
      <c r="H164" s="6" t="str">
        <f>IF([1]source_data!G166="","",IF(AND([1]source_data!A166&lt;&gt;"",[1]tailored_settings!$B$16="Publish"),CONCATENATE([1]tailored_settings!$B$2&amp;[1]source_data!A166),IF(AND([1]source_data!A166&lt;&gt;"",[1]tailored_settings!$B$16="Do not publish"),CONCATENATE([1]tailored_settings!$B$4&amp;TEXT(ROW(A164)-1,"0000")&amp;"_"&amp;TEXT(F164,"yyyy-mm")),CONCATENATE([1]tailored_settings!$B$4&amp;TEXT(ROW(A164)-1,"0000")&amp;"_"&amp;TEXT(F164,"yyyy-mm")))))</f>
        <v>360G-Longleigh-IND-0163_2023-10</v>
      </c>
      <c r="I164" s="6" t="str">
        <f>IF([1]source_data!G166="","",[1]tailored_settings!$B$7)</f>
        <v>Longleigh Foundation</v>
      </c>
      <c r="J164" s="6" t="str">
        <f>IF([1]source_data!G166="","",[1]tailored_settings!$B$6)</f>
        <v>GB-CHC-1169016</v>
      </c>
      <c r="K164" s="6" t="str">
        <f>IF([1]source_data!G166="","",IF([1]source_data!I166="","",VLOOKUP([1]source_data!I166,[1]codelist_mapping!A:C,3,FALSE)))</f>
        <v>GTIR040</v>
      </c>
      <c r="L164" s="6" t="str">
        <f>IF([1]source_data!G166="","",IF([1]source_data!J166="","",VLOOKUP([1]source_data!J166,[1]codelist_mapping!A:C,3,FALSE)))</f>
        <v/>
      </c>
      <c r="M164" s="6" t="str">
        <f>IF([1]source_data!G166="","",IF([1]source_data!K166="","",IF([1]source_data!M166&lt;&gt;"",CONCATENATE(VLOOKUP([1]source_data!K166,[1]codelist_mapping!F:H,3,FALSE)&amp;";"&amp;VLOOKUP([1]source_data!L166,[1]codelist_mapping!F:H,3,FALSE)&amp;";"&amp;VLOOKUP([1]source_data!M166,[1]codelist_mapping!F:H,3,FALSE)),IF([1]source_data!L166&lt;&gt;"",CONCATENATE(VLOOKUP([1]source_data!K166,[1]codelist_mapping!F:H,3,FALSE)&amp;";"&amp;VLOOKUP([1]source_data!L166,[1]codelist_mapping!F:H,3,FALSE)),IF([1]source_data!K166&lt;&gt;"",CONCATENATE(VLOOKUP([1]source_data!K166,[1]codelist_mapping!F:H,3,FALSE)))))))</f>
        <v>GTIP070;GTIP050</v>
      </c>
      <c r="N164" s="9" t="str">
        <f>IF([1]source_data!G166="","",IF([1]source_data!D166="","",VLOOKUP([1]source_data!D166,[1]geo_data!A:I,9,FALSE)))</f>
        <v>Gorse Hill and Pinehurst</v>
      </c>
      <c r="O164" s="9" t="str">
        <f>IF([1]source_data!G166="","",IF([1]source_data!D166="","",VLOOKUP([1]source_data!D166,[1]geo_data!A:I,8,FALSE)))</f>
        <v>E05008958</v>
      </c>
      <c r="P164" s="9" t="str">
        <f>IF([1]source_data!G166="","",IF(LEFT(O164,3)="E05","WD",IF(LEFT(O164,3)="S13","WD",IF(LEFT(O164,3)="W05","WD",IF(LEFT(O164,3)="W06","UA",IF(LEFT(O164,3)="S12","CA",IF(LEFT(O164,3)="E06","UA",IF(LEFT(O164,3)="E07","NMD",IF(LEFT(O164,3)="E08","MD",IF(LEFT(O164,3)="E09","LONB"))))))))))</f>
        <v>WD</v>
      </c>
      <c r="Q164" s="9" t="str">
        <f>IF([1]source_data!G166="","",IF([1]source_data!D166="","",VLOOKUP([1]source_data!D166,[1]geo_data!A:I,7,FALSE)))</f>
        <v>Swindon</v>
      </c>
      <c r="R164" s="9" t="str">
        <f>IF([1]source_data!G166="","",IF([1]source_data!D166="","",VLOOKUP([1]source_data!D166,[1]geo_data!A:I,6,FALSE)))</f>
        <v>E06000030</v>
      </c>
      <c r="S164" s="9" t="str">
        <f>IF([1]source_data!G166="","",IF(LEFT(R164,3)="E05","WD",IF(LEFT(R164,3)="S13","WD",IF(LEFT(R164,3)="W05","WD",IF(LEFT(R164,3)="W06","UA",IF(LEFT(R164,3)="S12","CA",IF(LEFT(R164,3)="E06","UA",IF(LEFT(R164,3)="E07","NMD",IF(LEFT(R164,3)="E08","MD",IF(LEFT(R164,3)="E09","LONB"))))))))))</f>
        <v>UA</v>
      </c>
      <c r="T164" s="6" t="str">
        <f>IF([1]source_data!G166="","",IF([1]source_data!N166="","",[1]source_data!N166))</f>
        <v>Hardship Grant</v>
      </c>
      <c r="U164" s="10">
        <f>IF([1]source_data!G166="","",[1]tailored_settings!$B$8)</f>
        <v>45622</v>
      </c>
      <c r="V164" s="6" t="str">
        <f>IF([1]source_data!G166="","",[1]tailored_settings!$B$9)</f>
        <v>http://www.longleigh.org/</v>
      </c>
      <c r="W164" s="8">
        <f>IF([1]source_data!G166="","",IF([1]source_data!O166="","",[1]source_data!O166))</f>
        <v>45216</v>
      </c>
      <c r="X164" s="8">
        <f>IF([1]source_data!G166="","",IF([1]source_data!P166="","",[1]source_data!P166))</f>
        <v>45327</v>
      </c>
      <c r="Y164" s="6" t="str">
        <f>IF([1]source_data!G166="","",IF([1]source_data!Q166="","",[1]source_data!Q166))</f>
        <v/>
      </c>
      <c r="Z164" s="11" t="str">
        <f>IF([1]source_data!G166="","",IF([1]source_data!I166="","",[1]tailored_settings!$B$10))</f>
        <v>Primary grant reason</v>
      </c>
      <c r="AA164" s="11" t="str">
        <f>IF([1]source_data!G166="","",IF([1]source_data!I166="","",[1]source_data!I166))</f>
        <v>2. Customer receiving medication and/or therapy for a mental health condition or substance addiction</v>
      </c>
      <c r="AB164" s="11" t="str">
        <f>IF([1]source_data!G166="","",IF([1]source_data!J166="","",[1]tailored_settings!$B$11))</f>
        <v/>
      </c>
      <c r="AC164" s="11" t="str">
        <f>IF([1]source_data!G166="","",IF([1]source_data!J166="","",[1]source_data!J166))</f>
        <v/>
      </c>
      <c r="AD164" s="11" t="str">
        <f>IF([1]source_data!G166="","",IF([1]source_data!K166="","",[1]tailored_settings!$B$12))</f>
        <v>Grant purpose</v>
      </c>
      <c r="AE164" s="11" t="str">
        <f>IF([1]source_data!G166="","",IF([1]source_data!K166="","",[1]source_data!K166))</f>
        <v>Food Vouchers</v>
      </c>
      <c r="AF164" s="11" t="str">
        <f>IF([1]source_data!G166="","",IF([1]source_data!L166="","",[1]tailored_settings!$B$13))</f>
        <v>Grant purpose</v>
      </c>
      <c r="AG164" s="11" t="str">
        <f>IF([1]source_data!G166="","",IF([1]source_data!L166="","",[1]source_data!L166))</f>
        <v>Utility Vouchers</v>
      </c>
      <c r="AH164" s="11" t="str">
        <f>IF([1]source_data!G166="","",IF([1]source_data!M166="","",[1]tailored_settings!$B$14))</f>
        <v/>
      </c>
      <c r="AI164" s="11" t="str">
        <f>IF([1]source_data!G166="","",IF([1]source_data!M166="","",[1]source_data!M166))</f>
        <v/>
      </c>
    </row>
    <row r="165" spans="1:35" x14ac:dyDescent="0.2">
      <c r="A165" s="6" t="str">
        <f>IF([1]source_data!G167="","",IF(AND([1]source_data!C167&lt;&gt;"",[1]tailored_settings!$B$15="Publish"),CONCATENATE([1]tailored_settings!$B$2&amp;[1]source_data!C167),IF(AND([1]source_data!C167&lt;&gt;"",[1]tailored_settings!$B$15="Do not publish"),CONCATENATE([1]tailored_settings!$B$2&amp;TEXT(ROW(A165)-1,"0000")&amp;"_"&amp;TEXT(F165,"yyyy-mm")),CONCATENATE([1]tailored_settings!$B$2&amp;TEXT(ROW(A165)-1,"0000")&amp;"_"&amp;TEXT(F165,"yyyy-mm")))))</f>
        <v>360G-Longleigh-E23-00186W</v>
      </c>
      <c r="B165" s="6" t="str">
        <f>IF([1]source_data!G167="","",IF([1]source_data!E167&lt;&gt;"",[1]source_data!E167,CONCATENATE("Grant to "&amp;G165)))</f>
        <v>Grant to Individual Recipient</v>
      </c>
      <c r="C165" s="6" t="str">
        <f>IF([1]source_data!G167="","",IF([1]source_data!F167="","",[1]source_data!F167))</f>
        <v>Helping to alleviate financial hardship</v>
      </c>
      <c r="D165" s="7">
        <f>IF([1]source_data!G167="","",IF([1]source_data!G167="","",[1]source_data!G167))</f>
        <v>880</v>
      </c>
      <c r="E165" s="6" t="str">
        <f>IF([1]source_data!G167="","",[1]tailored_settings!$B$3)</f>
        <v>GBP</v>
      </c>
      <c r="F165" s="8">
        <f>IF([1]source_data!G167="","",IF([1]source_data!H167="","",[1]source_data!H167))</f>
        <v>45212</v>
      </c>
      <c r="G165" s="6" t="str">
        <f>IF([1]source_data!G167="","",[1]tailored_settings!$B$5)</f>
        <v>Individual Recipient</v>
      </c>
      <c r="H165" s="6" t="str">
        <f>IF([1]source_data!G167="","",IF(AND([1]source_data!A167&lt;&gt;"",[1]tailored_settings!$B$16="Publish"),CONCATENATE([1]tailored_settings!$B$2&amp;[1]source_data!A167),IF(AND([1]source_data!A167&lt;&gt;"",[1]tailored_settings!$B$16="Do not publish"),CONCATENATE([1]tailored_settings!$B$4&amp;TEXT(ROW(A165)-1,"0000")&amp;"_"&amp;TEXT(F165,"yyyy-mm")),CONCATENATE([1]tailored_settings!$B$4&amp;TEXT(ROW(A165)-1,"0000")&amp;"_"&amp;TEXT(F165,"yyyy-mm")))))</f>
        <v>360G-Longleigh-IND-0164_2023-10</v>
      </c>
      <c r="I165" s="6" t="str">
        <f>IF([1]source_data!G167="","",[1]tailored_settings!$B$7)</f>
        <v>Longleigh Foundation</v>
      </c>
      <c r="J165" s="6" t="str">
        <f>IF([1]source_data!G167="","",[1]tailored_settings!$B$6)</f>
        <v>GB-CHC-1169016</v>
      </c>
      <c r="K165" s="6" t="str">
        <f>IF([1]source_data!G167="","",IF([1]source_data!I167="","",VLOOKUP([1]source_data!I167,[1]codelist_mapping!A:C,3,FALSE)))</f>
        <v>GTIR030</v>
      </c>
      <c r="L165" s="6" t="str">
        <f>IF([1]source_data!G167="","",IF([1]source_data!J167="","",VLOOKUP([1]source_data!J167,[1]codelist_mapping!A:C,3,FALSE)))</f>
        <v/>
      </c>
      <c r="M165" s="6" t="str">
        <f>IF([1]source_data!G167="","",IF([1]source_data!K167="","",IF([1]source_data!M167&lt;&gt;"",CONCATENATE(VLOOKUP([1]source_data!K167,[1]codelist_mapping!F:H,3,FALSE)&amp;";"&amp;VLOOKUP([1]source_data!L167,[1]codelist_mapping!F:H,3,FALSE)&amp;";"&amp;VLOOKUP([1]source_data!M167,[1]codelist_mapping!F:H,3,FALSE)),IF([1]source_data!L167&lt;&gt;"",CONCATENATE(VLOOKUP([1]source_data!K167,[1]codelist_mapping!F:H,3,FALSE)&amp;";"&amp;VLOOKUP([1]source_data!L167,[1]codelist_mapping!F:H,3,FALSE)),IF([1]source_data!K167&lt;&gt;"",CONCATENATE(VLOOKUP([1]source_data!K167,[1]codelist_mapping!F:H,3,FALSE)))))))</f>
        <v>GTIP070;GTIP050</v>
      </c>
      <c r="N165" s="9" t="str">
        <f>IF([1]source_data!G167="","",IF([1]source_data!D167="","",VLOOKUP([1]source_data!D167,[1]geo_data!A:I,9,FALSE)))</f>
        <v>Houghton Regis West</v>
      </c>
      <c r="O165" s="9" t="str">
        <f>IF([1]source_data!G167="","",IF([1]source_data!D167="","",VLOOKUP([1]source_data!D167,[1]geo_data!A:I,8,FALSE)))</f>
        <v>E05014413</v>
      </c>
      <c r="P165" s="9" t="str">
        <f>IF([1]source_data!G167="","",IF(LEFT(O165,3)="E05","WD",IF(LEFT(O165,3)="S13","WD",IF(LEFT(O165,3)="W05","WD",IF(LEFT(O165,3)="W06","UA",IF(LEFT(O165,3)="S12","CA",IF(LEFT(O165,3)="E06","UA",IF(LEFT(O165,3)="E07","NMD",IF(LEFT(O165,3)="E08","MD",IF(LEFT(O165,3)="E09","LONB"))))))))))</f>
        <v>WD</v>
      </c>
      <c r="Q165" s="9" t="str">
        <f>IF([1]source_data!G167="","",IF([1]source_data!D167="","",VLOOKUP([1]source_data!D167,[1]geo_data!A:I,7,FALSE)))</f>
        <v>Central Bedfordshire</v>
      </c>
      <c r="R165" s="9" t="str">
        <f>IF([1]source_data!G167="","",IF([1]source_data!D167="","",VLOOKUP([1]source_data!D167,[1]geo_data!A:I,6,FALSE)))</f>
        <v>E06000056</v>
      </c>
      <c r="S165" s="9" t="str">
        <f>IF([1]source_data!G167="","",IF(LEFT(R165,3)="E05","WD",IF(LEFT(R165,3)="S13","WD",IF(LEFT(R165,3)="W05","WD",IF(LEFT(R165,3)="W06","UA",IF(LEFT(R165,3)="S12","CA",IF(LEFT(R165,3)="E06","UA",IF(LEFT(R165,3)="E07","NMD",IF(LEFT(R165,3)="E08","MD",IF(LEFT(R165,3)="E09","LONB"))))))))))</f>
        <v>UA</v>
      </c>
      <c r="T165" s="6" t="str">
        <f>IF([1]source_data!G167="","",IF([1]source_data!N167="","",[1]source_data!N167))</f>
        <v>Hardship Grant</v>
      </c>
      <c r="U165" s="10">
        <f>IF([1]source_data!G167="","",[1]tailored_settings!$B$8)</f>
        <v>45622</v>
      </c>
      <c r="V165" s="6" t="str">
        <f>IF([1]source_data!G167="","",[1]tailored_settings!$B$9)</f>
        <v>http://www.longleigh.org/</v>
      </c>
      <c r="W165" s="8">
        <f>IF([1]source_data!G167="","",IF([1]source_data!O167="","",[1]source_data!O167))</f>
        <v>45212</v>
      </c>
      <c r="X165" s="8">
        <f>IF([1]source_data!G167="","",IF([1]source_data!P167="","",[1]source_data!P167))</f>
        <v>45322</v>
      </c>
      <c r="Y165" s="6" t="str">
        <f>IF([1]source_data!G167="","",IF([1]source_data!Q167="","",[1]source_data!Q167))</f>
        <v/>
      </c>
      <c r="Z165" s="11" t="str">
        <f>IF([1]source_data!G167="","",IF([1]source_data!I167="","",[1]tailored_settings!$B$10))</f>
        <v>Primary grant reason</v>
      </c>
      <c r="AA165" s="11" t="str">
        <f>IF([1]source_data!G167="","",IF([1]source_data!I167="","",[1]source_data!I167))</f>
        <v>1. Customer (or family member residing with them) with a diagnosed condition or disability (physical and/or sensory and/or behavioural)</v>
      </c>
      <c r="AB165" s="11" t="str">
        <f>IF([1]source_data!G167="","",IF([1]source_data!J167="","",[1]tailored_settings!$B$11))</f>
        <v/>
      </c>
      <c r="AC165" s="11" t="str">
        <f>IF([1]source_data!G167="","",IF([1]source_data!J167="","",[1]source_data!J167))</f>
        <v/>
      </c>
      <c r="AD165" s="11" t="str">
        <f>IF([1]source_data!G167="","",IF([1]source_data!K167="","",[1]tailored_settings!$B$12))</f>
        <v>Grant purpose</v>
      </c>
      <c r="AE165" s="11" t="str">
        <f>IF([1]source_data!G167="","",IF([1]source_data!K167="","",[1]source_data!K167))</f>
        <v>Food Vouchers</v>
      </c>
      <c r="AF165" s="11" t="str">
        <f>IF([1]source_data!G167="","",IF([1]source_data!L167="","",[1]tailored_settings!$B$13))</f>
        <v>Grant purpose</v>
      </c>
      <c r="AG165" s="11" t="str">
        <f>IF([1]source_data!G167="","",IF([1]source_data!L167="","",[1]source_data!L167))</f>
        <v>Utility Vouchers</v>
      </c>
      <c r="AH165" s="11" t="str">
        <f>IF([1]source_data!G167="","",IF([1]source_data!M167="","",[1]tailored_settings!$B$14))</f>
        <v/>
      </c>
      <c r="AI165" s="11" t="str">
        <f>IF([1]source_data!G167="","",IF([1]source_data!M167="","",[1]source_data!M167))</f>
        <v/>
      </c>
    </row>
    <row r="166" spans="1:35" x14ac:dyDescent="0.2">
      <c r="A166" s="6" t="str">
        <f>IF([1]source_data!G168="","",IF(AND([1]source_data!C168&lt;&gt;"",[1]tailored_settings!$B$15="Publish"),CONCATENATE([1]tailored_settings!$B$2&amp;[1]source_data!C168),IF(AND([1]source_data!C168&lt;&gt;"",[1]tailored_settings!$B$15="Do not publish"),CONCATENATE([1]tailored_settings!$B$2&amp;TEXT(ROW(A166)-1,"0000")&amp;"_"&amp;TEXT(F166,"yyyy-mm")),CONCATENATE([1]tailored_settings!$B$2&amp;TEXT(ROW(A166)-1,"0000")&amp;"_"&amp;TEXT(F166,"yyyy-mm")))))</f>
        <v>360G-Longleigh-E23-00187W</v>
      </c>
      <c r="B166" s="6" t="str">
        <f>IF([1]source_data!G168="","",IF([1]source_data!E168&lt;&gt;"",[1]source_data!E168,CONCATENATE("Grant to "&amp;G166)))</f>
        <v>Grant to Individual Recipient</v>
      </c>
      <c r="C166" s="6" t="str">
        <f>IF([1]source_data!G168="","",IF([1]source_data!F168="","",[1]source_data!F168))</f>
        <v>Helping to alleviate financial hardship</v>
      </c>
      <c r="D166" s="7">
        <f>IF([1]source_data!G168="","",IF([1]source_data!G168="","",[1]source_data!G168))</f>
        <v>987.07</v>
      </c>
      <c r="E166" s="6" t="str">
        <f>IF([1]source_data!G168="","",[1]tailored_settings!$B$3)</f>
        <v>GBP</v>
      </c>
      <c r="F166" s="8">
        <f>IF([1]source_data!G168="","",IF([1]source_data!H168="","",[1]source_data!H168))</f>
        <v>45212</v>
      </c>
      <c r="G166" s="6" t="str">
        <f>IF([1]source_data!G168="","",[1]tailored_settings!$B$5)</f>
        <v>Individual Recipient</v>
      </c>
      <c r="H166" s="6" t="str">
        <f>IF([1]source_data!G168="","",IF(AND([1]source_data!A168&lt;&gt;"",[1]tailored_settings!$B$16="Publish"),CONCATENATE([1]tailored_settings!$B$2&amp;[1]source_data!A168),IF(AND([1]source_data!A168&lt;&gt;"",[1]tailored_settings!$B$16="Do not publish"),CONCATENATE([1]tailored_settings!$B$4&amp;TEXT(ROW(A166)-1,"0000")&amp;"_"&amp;TEXT(F166,"yyyy-mm")),CONCATENATE([1]tailored_settings!$B$4&amp;TEXT(ROW(A166)-1,"0000")&amp;"_"&amp;TEXT(F166,"yyyy-mm")))))</f>
        <v>360G-Longleigh-IND-0165_2023-10</v>
      </c>
      <c r="I166" s="6" t="str">
        <f>IF([1]source_data!G168="","",[1]tailored_settings!$B$7)</f>
        <v>Longleigh Foundation</v>
      </c>
      <c r="J166" s="6" t="str">
        <f>IF([1]source_data!G168="","",[1]tailored_settings!$B$6)</f>
        <v>GB-CHC-1169016</v>
      </c>
      <c r="K166" s="6" t="str">
        <f>IF([1]source_data!G168="","",IF([1]source_data!I168="","",VLOOKUP([1]source_data!I168,[1]codelist_mapping!A:C,3,FALSE)))</f>
        <v>GTIR030</v>
      </c>
      <c r="L166" s="6" t="str">
        <f>IF([1]source_data!G168="","",IF([1]source_data!J168="","",VLOOKUP([1]source_data!J168,[1]codelist_mapping!A:C,3,FALSE)))</f>
        <v/>
      </c>
      <c r="M166" s="6" t="str">
        <f>IF([1]source_data!G168="","",IF([1]source_data!K168="","",IF([1]source_data!M168&lt;&gt;"",CONCATENATE(VLOOKUP([1]source_data!K168,[1]codelist_mapping!F:H,3,FALSE)&amp;";"&amp;VLOOKUP([1]source_data!L168,[1]codelist_mapping!F:H,3,FALSE)&amp;";"&amp;VLOOKUP([1]source_data!M168,[1]codelist_mapping!F:H,3,FALSE)),IF([1]source_data!L168&lt;&gt;"",CONCATENATE(VLOOKUP([1]source_data!K168,[1]codelist_mapping!F:H,3,FALSE)&amp;";"&amp;VLOOKUP([1]source_data!L168,[1]codelist_mapping!F:H,3,FALSE)),IF([1]source_data!K168&lt;&gt;"",CONCATENATE(VLOOKUP([1]source_data!K168,[1]codelist_mapping!F:H,3,FALSE)))))))</f>
        <v>GTIP070;GTIP050;GTIP060</v>
      </c>
      <c r="N166" s="9" t="str">
        <f>IF([1]source_data!G168="","",IF([1]source_data!D168="","",VLOOKUP([1]source_data!D168,[1]geo_data!A:I,9,FALSE)))</f>
        <v>Sowerby Bridge</v>
      </c>
      <c r="O166" s="9" t="str">
        <f>IF([1]source_data!G168="","",IF([1]source_data!D168="","",VLOOKUP([1]source_data!D168,[1]geo_data!A:I,8,FALSE)))</f>
        <v>E05001384</v>
      </c>
      <c r="P166" s="9" t="str">
        <f>IF([1]source_data!G168="","",IF(LEFT(O166,3)="E05","WD",IF(LEFT(O166,3)="S13","WD",IF(LEFT(O166,3)="W05","WD",IF(LEFT(O166,3)="W06","UA",IF(LEFT(O166,3)="S12","CA",IF(LEFT(O166,3)="E06","UA",IF(LEFT(O166,3)="E07","NMD",IF(LEFT(O166,3)="E08","MD",IF(LEFT(O166,3)="E09","LONB"))))))))))</f>
        <v>WD</v>
      </c>
      <c r="Q166" s="9" t="str">
        <f>IF([1]source_data!G168="","",IF([1]source_data!D168="","",VLOOKUP([1]source_data!D168,[1]geo_data!A:I,7,FALSE)))</f>
        <v>Calderdale</v>
      </c>
      <c r="R166" s="9" t="str">
        <f>IF([1]source_data!G168="","",IF([1]source_data!D168="","",VLOOKUP([1]source_data!D168,[1]geo_data!A:I,6,FALSE)))</f>
        <v>E08000033</v>
      </c>
      <c r="S166" s="9" t="str">
        <f>IF([1]source_data!G168="","",IF(LEFT(R166,3)="E05","WD",IF(LEFT(R166,3)="S13","WD",IF(LEFT(R166,3)="W05","WD",IF(LEFT(R166,3)="W06","UA",IF(LEFT(R166,3)="S12","CA",IF(LEFT(R166,3)="E06","UA",IF(LEFT(R166,3)="E07","NMD",IF(LEFT(R166,3)="E08","MD",IF(LEFT(R166,3)="E09","LONB"))))))))))</f>
        <v>MD</v>
      </c>
      <c r="T166" s="6" t="str">
        <f>IF([1]source_data!G168="","",IF([1]source_data!N168="","",[1]source_data!N168))</f>
        <v>Hardship Grant</v>
      </c>
      <c r="U166" s="10">
        <f>IF([1]source_data!G168="","",[1]tailored_settings!$B$8)</f>
        <v>45622</v>
      </c>
      <c r="V166" s="6" t="str">
        <f>IF([1]source_data!G168="","",[1]tailored_settings!$B$9)</f>
        <v>http://www.longleigh.org/</v>
      </c>
      <c r="W166" s="8">
        <f>IF([1]source_data!G168="","",IF([1]source_data!O168="","",[1]source_data!O168))</f>
        <v>45212</v>
      </c>
      <c r="X166" s="8">
        <f>IF([1]source_data!G168="","",IF([1]source_data!P168="","",[1]source_data!P168))</f>
        <v>45315</v>
      </c>
      <c r="Y166" s="6" t="str">
        <f>IF([1]source_data!G168="","",IF([1]source_data!Q168="","",[1]source_data!Q168))</f>
        <v/>
      </c>
      <c r="Z166" s="11" t="str">
        <f>IF([1]source_data!G168="","",IF([1]source_data!I168="","",[1]tailored_settings!$B$10))</f>
        <v>Primary grant reason</v>
      </c>
      <c r="AA166" s="11" t="str">
        <f>IF([1]source_data!G168="","",IF([1]source_data!I168="","",[1]source_data!I168))</f>
        <v>1. Customer (or family member residing with them) with a diagnosed condition or disability (physical and/or sensory and/or behavioural)</v>
      </c>
      <c r="AB166" s="11" t="str">
        <f>IF([1]source_data!G168="","",IF([1]source_data!J168="","",[1]tailored_settings!$B$11))</f>
        <v/>
      </c>
      <c r="AC166" s="11" t="str">
        <f>IF([1]source_data!G168="","",IF([1]source_data!J168="","",[1]source_data!J168))</f>
        <v/>
      </c>
      <c r="AD166" s="11" t="str">
        <f>IF([1]source_data!G168="","",IF([1]source_data!K168="","",[1]tailored_settings!$B$12))</f>
        <v>Grant purpose</v>
      </c>
      <c r="AE166" s="11" t="str">
        <f>IF([1]source_data!G168="","",IF([1]source_data!K168="","",[1]source_data!K168))</f>
        <v>Food Vouchers</v>
      </c>
      <c r="AF166" s="11" t="str">
        <f>IF([1]source_data!G168="","",IF([1]source_data!L168="","",[1]tailored_settings!$B$13))</f>
        <v>Grant purpose</v>
      </c>
      <c r="AG166" s="11" t="str">
        <f>IF([1]source_data!G168="","",IF([1]source_data!L168="","",[1]source_data!L168))</f>
        <v>Utility Vouchers</v>
      </c>
      <c r="AH166" s="11" t="str">
        <f>IF([1]source_data!G168="","",IF([1]source_data!M168="","",[1]tailored_settings!$B$14))</f>
        <v>Grant purpose</v>
      </c>
      <c r="AI166" s="11" t="str">
        <f>IF([1]source_data!G168="","",IF([1]source_data!M168="","",[1]source_data!M168))</f>
        <v>Voucher for small household items</v>
      </c>
    </row>
    <row r="167" spans="1:35" x14ac:dyDescent="0.2">
      <c r="A167" s="6" t="str">
        <f>IF([1]source_data!G169="","",IF(AND([1]source_data!C169&lt;&gt;"",[1]tailored_settings!$B$15="Publish"),CONCATENATE([1]tailored_settings!$B$2&amp;[1]source_data!C169),IF(AND([1]source_data!C169&lt;&gt;"",[1]tailored_settings!$B$15="Do not publish"),CONCATENATE([1]tailored_settings!$B$2&amp;TEXT(ROW(A167)-1,"0000")&amp;"_"&amp;TEXT(F167,"yyyy-mm")),CONCATENATE([1]tailored_settings!$B$2&amp;TEXT(ROW(A167)-1,"0000")&amp;"_"&amp;TEXT(F167,"yyyy-mm")))))</f>
        <v>360G-Longleigh-E23-00188W</v>
      </c>
      <c r="B167" s="6" t="str">
        <f>IF([1]source_data!G169="","",IF([1]source_data!E169&lt;&gt;"",[1]source_data!E169,CONCATENATE("Grant to "&amp;G167)))</f>
        <v>Grant to Individual Recipient</v>
      </c>
      <c r="C167" s="6" t="str">
        <f>IF([1]source_data!G169="","",IF([1]source_data!F169="","",[1]source_data!F169))</f>
        <v>Providing financial aid after an impactful incident</v>
      </c>
      <c r="D167" s="7">
        <f>IF([1]source_data!G169="","",IF([1]source_data!G169="","",[1]source_data!G169))</f>
        <v>657.69</v>
      </c>
      <c r="E167" s="6" t="str">
        <f>IF([1]source_data!G169="","",[1]tailored_settings!$B$3)</f>
        <v>GBP</v>
      </c>
      <c r="F167" s="8">
        <f>IF([1]source_data!G169="","",IF([1]source_data!H169="","",[1]source_data!H169))</f>
        <v>45208</v>
      </c>
      <c r="G167" s="6" t="str">
        <f>IF([1]source_data!G169="","",[1]tailored_settings!$B$5)</f>
        <v>Individual Recipient</v>
      </c>
      <c r="H167" s="6" t="str">
        <f>IF([1]source_data!G169="","",IF(AND([1]source_data!A169&lt;&gt;"",[1]tailored_settings!$B$16="Publish"),CONCATENATE([1]tailored_settings!$B$2&amp;[1]source_data!A169),IF(AND([1]source_data!A169&lt;&gt;"",[1]tailored_settings!$B$16="Do not publish"),CONCATENATE([1]tailored_settings!$B$4&amp;TEXT(ROW(A167)-1,"0000")&amp;"_"&amp;TEXT(F167,"yyyy-mm")),CONCATENATE([1]tailored_settings!$B$4&amp;TEXT(ROW(A167)-1,"0000")&amp;"_"&amp;TEXT(F167,"yyyy-mm")))))</f>
        <v>360G-Longleigh-IND-0166_2023-10</v>
      </c>
      <c r="I167" s="6" t="str">
        <f>IF([1]source_data!G169="","",[1]tailored_settings!$B$7)</f>
        <v>Longleigh Foundation</v>
      </c>
      <c r="J167" s="6" t="str">
        <f>IF([1]source_data!G169="","",[1]tailored_settings!$B$6)</f>
        <v>GB-CHC-1169016</v>
      </c>
      <c r="K167" s="6" t="str">
        <f>IF([1]source_data!G169="","",IF([1]source_data!I169="","",VLOOKUP([1]source_data!I169,[1]codelist_mapping!A:C,3,FALSE)))</f>
        <v>GTIR100</v>
      </c>
      <c r="L167" s="6" t="str">
        <f>IF([1]source_data!G169="","",IF([1]source_data!J169="","",VLOOKUP([1]source_data!J169,[1]codelist_mapping!A:C,3,FALSE)))</f>
        <v/>
      </c>
      <c r="M167" s="6" t="str">
        <f>IF([1]source_data!G169="","",IF([1]source_data!K169="","",IF([1]source_data!M169&lt;&gt;"",CONCATENATE(VLOOKUP([1]source_data!K169,[1]codelist_mapping!F:H,3,FALSE)&amp;";"&amp;VLOOKUP([1]source_data!L169,[1]codelist_mapping!F:H,3,FALSE)&amp;";"&amp;VLOOKUP([1]source_data!M169,[1]codelist_mapping!F:H,3,FALSE)),IF([1]source_data!L169&lt;&gt;"",CONCATENATE(VLOOKUP([1]source_data!K169,[1]codelist_mapping!F:H,3,FALSE)&amp;";"&amp;VLOOKUP([1]source_data!L169,[1]codelist_mapping!F:H,3,FALSE)),IF([1]source_data!K169&lt;&gt;"",CONCATENATE(VLOOKUP([1]source_data!K169,[1]codelist_mapping!F:H,3,FALSE)))))))</f>
        <v>GTIP020;GTIP070;GTIP050</v>
      </c>
      <c r="N167" s="9" t="str">
        <f>IF([1]source_data!G169="","",IF([1]source_data!D169="","",VLOOKUP([1]source_data!D169,[1]geo_data!A:I,9,FALSE)))</f>
        <v>Central</v>
      </c>
      <c r="O167" s="9" t="str">
        <f>IF([1]source_data!G169="","",IF([1]source_data!D169="","",VLOOKUP([1]source_data!D169,[1]geo_data!A:I,8,FALSE)))</f>
        <v>E05008954</v>
      </c>
      <c r="P167" s="9" t="str">
        <f>IF([1]source_data!G169="","",IF(LEFT(O167,3)="E05","WD",IF(LEFT(O167,3)="S13","WD",IF(LEFT(O167,3)="W05","WD",IF(LEFT(O167,3)="W06","UA",IF(LEFT(O167,3)="S12","CA",IF(LEFT(O167,3)="E06","UA",IF(LEFT(O167,3)="E07","NMD",IF(LEFT(O167,3)="E08","MD",IF(LEFT(O167,3)="E09","LONB"))))))))))</f>
        <v>WD</v>
      </c>
      <c r="Q167" s="9" t="str">
        <f>IF([1]source_data!G169="","",IF([1]source_data!D169="","",VLOOKUP([1]source_data!D169,[1]geo_data!A:I,7,FALSE)))</f>
        <v>Swindon</v>
      </c>
      <c r="R167" s="9" t="str">
        <f>IF([1]source_data!G169="","",IF([1]source_data!D169="","",VLOOKUP([1]source_data!D169,[1]geo_data!A:I,6,FALSE)))</f>
        <v>E06000030</v>
      </c>
      <c r="S167" s="9" t="str">
        <f>IF([1]source_data!G169="","",IF(LEFT(R167,3)="E05","WD",IF(LEFT(R167,3)="S13","WD",IF(LEFT(R167,3)="W05","WD",IF(LEFT(R167,3)="W06","UA",IF(LEFT(R167,3)="S12","CA",IF(LEFT(R167,3)="E06","UA",IF(LEFT(R167,3)="E07","NMD",IF(LEFT(R167,3)="E08","MD",IF(LEFT(R167,3)="E09","LONB"))))))))))</f>
        <v>UA</v>
      </c>
      <c r="T167" s="6" t="str">
        <f>IF([1]source_data!G169="","",IF([1]source_data!N169="","",[1]source_data!N169))</f>
        <v>Critical Incident Grant</v>
      </c>
      <c r="U167" s="10">
        <f>IF([1]source_data!G169="","",[1]tailored_settings!$B$8)</f>
        <v>45622</v>
      </c>
      <c r="V167" s="6" t="str">
        <f>IF([1]source_data!G169="","",[1]tailored_settings!$B$9)</f>
        <v>http://www.longleigh.org/</v>
      </c>
      <c r="W167" s="8">
        <f>IF([1]source_data!G169="","",IF([1]source_data!O169="","",[1]source_data!O169))</f>
        <v>45208</v>
      </c>
      <c r="X167" s="8">
        <f>IF([1]source_data!G169="","",IF([1]source_data!P169="","",[1]source_data!P169))</f>
        <v>45313</v>
      </c>
      <c r="Y167" s="6" t="str">
        <f>IF([1]source_data!G169="","",IF([1]source_data!Q169="","",[1]source_data!Q169))</f>
        <v/>
      </c>
      <c r="Z167" s="11" t="str">
        <f>IF([1]source_data!G169="","",IF([1]source_data!I169="","",[1]tailored_settings!$B$10))</f>
        <v>Primary grant reason</v>
      </c>
      <c r="AA167" s="11" t="str">
        <f>IF([1]source_data!G169="","",IF([1]source_data!I169="","",[1]source_data!I169))</f>
        <v>5. Customer/family having been the victims of a reported crime in their home.</v>
      </c>
      <c r="AB167" s="11" t="str">
        <f>IF([1]source_data!G169="","",IF([1]source_data!J169="","",[1]tailored_settings!$B$11))</f>
        <v/>
      </c>
      <c r="AC167" s="11" t="str">
        <f>IF([1]source_data!G169="","",IF([1]source_data!J169="","",[1]source_data!J169))</f>
        <v/>
      </c>
      <c r="AD167" s="11" t="str">
        <f>IF([1]source_data!G169="","",IF([1]source_data!K169="","",[1]tailored_settings!$B$12))</f>
        <v>Grant purpose</v>
      </c>
      <c r="AE167" s="11" t="str">
        <f>IF([1]source_data!G169="","",IF([1]source_data!K169="","",[1]source_data!K169))</f>
        <v xml:space="preserve">Furniture </v>
      </c>
      <c r="AF167" s="11" t="str">
        <f>IF([1]source_data!G169="","",IF([1]source_data!L169="","",[1]tailored_settings!$B$13))</f>
        <v>Grant purpose</v>
      </c>
      <c r="AG167" s="11" t="str">
        <f>IF([1]source_data!G169="","",IF([1]source_data!L169="","",[1]source_data!L169))</f>
        <v>Food Vouchers</v>
      </c>
      <c r="AH167" s="11" t="str">
        <f>IF([1]source_data!G169="","",IF([1]source_data!M169="","",[1]tailored_settings!$B$14))</f>
        <v>Grant purpose</v>
      </c>
      <c r="AI167" s="11" t="str">
        <f>IF([1]source_data!G169="","",IF([1]source_data!M169="","",[1]source_data!M169))</f>
        <v>Utility Vouchers</v>
      </c>
    </row>
    <row r="168" spans="1:35" x14ac:dyDescent="0.2">
      <c r="A168" s="6" t="str">
        <f>IF([1]source_data!G170="","",IF(AND([1]source_data!C170&lt;&gt;"",[1]tailored_settings!$B$15="Publish"),CONCATENATE([1]tailored_settings!$B$2&amp;[1]source_data!C170),IF(AND([1]source_data!C170&lt;&gt;"",[1]tailored_settings!$B$15="Do not publish"),CONCATENATE([1]tailored_settings!$B$2&amp;TEXT(ROW(A168)-1,"0000")&amp;"_"&amp;TEXT(F168,"yyyy-mm")),CONCATENATE([1]tailored_settings!$B$2&amp;TEXT(ROW(A168)-1,"0000")&amp;"_"&amp;TEXT(F168,"yyyy-mm")))))</f>
        <v>360G-Longleigh-E23-00189W</v>
      </c>
      <c r="B168" s="6" t="str">
        <f>IF([1]source_data!G170="","",IF([1]source_data!E170&lt;&gt;"",[1]source_data!E170,CONCATENATE("Grant to "&amp;G168)))</f>
        <v>Grant to Individual Recipient</v>
      </c>
      <c r="C168" s="6" t="str">
        <f>IF([1]source_data!G170="","",IF([1]source_data!F170="","",[1]source_data!F170))</f>
        <v>Helping to alleviate financial hardship</v>
      </c>
      <c r="D168" s="7">
        <f>IF([1]source_data!G170="","",IF([1]source_data!G170="","",[1]source_data!G170))</f>
        <v>1078</v>
      </c>
      <c r="E168" s="6" t="str">
        <f>IF([1]source_data!G170="","",[1]tailored_settings!$B$3)</f>
        <v>GBP</v>
      </c>
      <c r="F168" s="8">
        <f>IF([1]source_data!G170="","",IF([1]source_data!H170="","",[1]source_data!H170))</f>
        <v>45232</v>
      </c>
      <c r="G168" s="6" t="str">
        <f>IF([1]source_data!G170="","",[1]tailored_settings!$B$5)</f>
        <v>Individual Recipient</v>
      </c>
      <c r="H168" s="6" t="str">
        <f>IF([1]source_data!G170="","",IF(AND([1]source_data!A170&lt;&gt;"",[1]tailored_settings!$B$16="Publish"),CONCATENATE([1]tailored_settings!$B$2&amp;[1]source_data!A170),IF(AND([1]source_data!A170&lt;&gt;"",[1]tailored_settings!$B$16="Do not publish"),CONCATENATE([1]tailored_settings!$B$4&amp;TEXT(ROW(A168)-1,"0000")&amp;"_"&amp;TEXT(F168,"yyyy-mm")),CONCATENATE([1]tailored_settings!$B$4&amp;TEXT(ROW(A168)-1,"0000")&amp;"_"&amp;TEXT(F168,"yyyy-mm")))))</f>
        <v>360G-Longleigh-IND-0167_2023-11</v>
      </c>
      <c r="I168" s="6" t="str">
        <f>IF([1]source_data!G170="","",[1]tailored_settings!$B$7)</f>
        <v>Longleigh Foundation</v>
      </c>
      <c r="J168" s="6" t="str">
        <f>IF([1]source_data!G170="","",[1]tailored_settings!$B$6)</f>
        <v>GB-CHC-1169016</v>
      </c>
      <c r="K168" s="6" t="str">
        <f>IF([1]source_data!G170="","",IF([1]source_data!I170="","",VLOOKUP([1]source_data!I170,[1]codelist_mapping!A:C,3,FALSE)))</f>
        <v>GTIR010</v>
      </c>
      <c r="L168" s="6" t="str">
        <f>IF([1]source_data!G170="","",IF([1]source_data!J170="","",VLOOKUP([1]source_data!J170,[1]codelist_mapping!A:C,3,FALSE)))</f>
        <v/>
      </c>
      <c r="M168" s="6" t="str">
        <f>IF([1]source_data!G170="","",IF([1]source_data!K170="","",IF([1]source_data!M170&lt;&gt;"",CONCATENATE(VLOOKUP([1]source_data!K170,[1]codelist_mapping!F:H,3,FALSE)&amp;";"&amp;VLOOKUP([1]source_data!L170,[1]codelist_mapping!F:H,3,FALSE)&amp;";"&amp;VLOOKUP([1]source_data!M170,[1]codelist_mapping!F:H,3,FALSE)),IF([1]source_data!L170&lt;&gt;"",CONCATENATE(VLOOKUP([1]source_data!K170,[1]codelist_mapping!F:H,3,FALSE)&amp;";"&amp;VLOOKUP([1]source_data!L170,[1]codelist_mapping!F:H,3,FALSE)),IF([1]source_data!K170&lt;&gt;"",CONCATENATE(VLOOKUP([1]source_data!K170,[1]codelist_mapping!F:H,3,FALSE)))))))</f>
        <v>GTIP070;GTIP050;GTIP020</v>
      </c>
      <c r="N168" s="9" t="str">
        <f>IF([1]source_data!G170="","",IF([1]source_data!D170="","",VLOOKUP([1]source_data!D170,[1]geo_data!A:I,9,FALSE)))</f>
        <v>Alderney &amp; Bourne Valley</v>
      </c>
      <c r="O168" s="9" t="str">
        <f>IF([1]source_data!G170="","",IF([1]source_data!D170="","",VLOOKUP([1]source_data!D170,[1]geo_data!A:I,8,FALSE)))</f>
        <v>E05012649</v>
      </c>
      <c r="P168" s="9" t="str">
        <f>IF([1]source_data!G170="","",IF(LEFT(O168,3)="E05","WD",IF(LEFT(O168,3)="S13","WD",IF(LEFT(O168,3)="W05","WD",IF(LEFT(O168,3)="W06","UA",IF(LEFT(O168,3)="S12","CA",IF(LEFT(O168,3)="E06","UA",IF(LEFT(O168,3)="E07","NMD",IF(LEFT(O168,3)="E08","MD",IF(LEFT(O168,3)="E09","LONB"))))))))))</f>
        <v>WD</v>
      </c>
      <c r="Q168" s="9" t="str">
        <f>IF([1]source_data!G170="","",IF([1]source_data!D170="","",VLOOKUP([1]source_data!D170,[1]geo_data!A:I,7,FALSE)))</f>
        <v>Bournemouth, Christchurch and Poole</v>
      </c>
      <c r="R168" s="9" t="str">
        <f>IF([1]source_data!G170="","",IF([1]source_data!D170="","",VLOOKUP([1]source_data!D170,[1]geo_data!A:I,6,FALSE)))</f>
        <v>E06000058</v>
      </c>
      <c r="S168" s="9" t="str">
        <f>IF([1]source_data!G170="","",IF(LEFT(R168,3)="E05","WD",IF(LEFT(R168,3)="S13","WD",IF(LEFT(R168,3)="W05","WD",IF(LEFT(R168,3)="W06","UA",IF(LEFT(R168,3)="S12","CA",IF(LEFT(R168,3)="E06","UA",IF(LEFT(R168,3)="E07","NMD",IF(LEFT(R168,3)="E08","MD",IF(LEFT(R168,3)="E09","LONB"))))))))))</f>
        <v>UA</v>
      </c>
      <c r="T168" s="6" t="str">
        <f>IF([1]source_data!G170="","",IF([1]source_data!N170="","",[1]source_data!N170))</f>
        <v>Hardship Grant</v>
      </c>
      <c r="U168" s="10">
        <f>IF([1]source_data!G170="","",[1]tailored_settings!$B$8)</f>
        <v>45622</v>
      </c>
      <c r="V168" s="6" t="str">
        <f>IF([1]source_data!G170="","",[1]tailored_settings!$B$9)</f>
        <v>http://www.longleigh.org/</v>
      </c>
      <c r="W168" s="8">
        <f>IF([1]source_data!G170="","",IF([1]source_data!O170="","",[1]source_data!O170))</f>
        <v>45232</v>
      </c>
      <c r="X168" s="8">
        <f>IF([1]source_data!G170="","",IF([1]source_data!P170="","",[1]source_data!P170))</f>
        <v>45313</v>
      </c>
      <c r="Y168" s="6" t="str">
        <f>IF([1]source_data!G170="","",IF([1]source_data!Q170="","",[1]source_data!Q170))</f>
        <v/>
      </c>
      <c r="Z168" s="11" t="str">
        <f>IF([1]source_data!G170="","",IF([1]source_data!I170="","",[1]tailored_settings!$B$10))</f>
        <v>Primary grant reason</v>
      </c>
      <c r="AA168" s="11" t="str">
        <f>IF([1]source_data!G170="","",IF([1]source_data!I170="","",[1]source_data!I170))</f>
        <v>8. Customer is in financial hardship and their household meets one of two criteria</v>
      </c>
      <c r="AB168" s="11" t="str">
        <f>IF([1]source_data!G170="","",IF([1]source_data!J170="","",[1]tailored_settings!$B$11))</f>
        <v/>
      </c>
      <c r="AC168" s="11" t="str">
        <f>IF([1]source_data!G170="","",IF([1]source_data!J170="","",[1]source_data!J170))</f>
        <v/>
      </c>
      <c r="AD168" s="11" t="str">
        <f>IF([1]source_data!G170="","",IF([1]source_data!K170="","",[1]tailored_settings!$B$12))</f>
        <v>Grant purpose</v>
      </c>
      <c r="AE168" s="11" t="str">
        <f>IF([1]source_data!G170="","",IF([1]source_data!K170="","",[1]source_data!K170))</f>
        <v>Food Vouchers</v>
      </c>
      <c r="AF168" s="11" t="str">
        <f>IF([1]source_data!G170="","",IF([1]source_data!L170="","",[1]tailored_settings!$B$13))</f>
        <v>Grant purpose</v>
      </c>
      <c r="AG168" s="11" t="str">
        <f>IF([1]source_data!G170="","",IF([1]source_data!L170="","",[1]source_data!L170))</f>
        <v>Utility Vouchers</v>
      </c>
      <c r="AH168" s="11" t="str">
        <f>IF([1]source_data!G170="","",IF([1]source_data!M170="","",[1]tailored_settings!$B$14))</f>
        <v>Grant purpose</v>
      </c>
      <c r="AI168" s="11" t="str">
        <f>IF([1]source_data!G170="","",IF([1]source_data!M170="","",[1]source_data!M170))</f>
        <v>Appliances</v>
      </c>
    </row>
    <row r="169" spans="1:35" x14ac:dyDescent="0.2">
      <c r="A169" s="6" t="str">
        <f>IF([1]source_data!G171="","",IF(AND([1]source_data!C171&lt;&gt;"",[1]tailored_settings!$B$15="Publish"),CONCATENATE([1]tailored_settings!$B$2&amp;[1]source_data!C171),IF(AND([1]source_data!C171&lt;&gt;"",[1]tailored_settings!$B$15="Do not publish"),CONCATENATE([1]tailored_settings!$B$2&amp;TEXT(ROW(A169)-1,"0000")&amp;"_"&amp;TEXT(F169,"yyyy-mm")),CONCATENATE([1]tailored_settings!$B$2&amp;TEXT(ROW(A169)-1,"0000")&amp;"_"&amp;TEXT(F169,"yyyy-mm")))))</f>
        <v>360G-Longleigh-E23-00190W</v>
      </c>
      <c r="B169" s="6" t="str">
        <f>IF([1]source_data!G171="","",IF([1]source_data!E171&lt;&gt;"",[1]source_data!E171,CONCATENATE("Grant to "&amp;G169)))</f>
        <v>Grant to Individual Recipient</v>
      </c>
      <c r="C169" s="6" t="str">
        <f>IF([1]source_data!G171="","",IF([1]source_data!F171="","",[1]source_data!F171))</f>
        <v>Helping to alleviate financial hardship</v>
      </c>
      <c r="D169" s="7">
        <f>IF([1]source_data!G171="","",IF([1]source_data!G171="","",[1]source_data!G171))</f>
        <v>976.27</v>
      </c>
      <c r="E169" s="6" t="str">
        <f>IF([1]source_data!G171="","",[1]tailored_settings!$B$3)</f>
        <v>GBP</v>
      </c>
      <c r="F169" s="8">
        <f>IF([1]source_data!G171="","",IF([1]source_data!H171="","",[1]source_data!H171))</f>
        <v>45215</v>
      </c>
      <c r="G169" s="6" t="str">
        <f>IF([1]source_data!G171="","",[1]tailored_settings!$B$5)</f>
        <v>Individual Recipient</v>
      </c>
      <c r="H169" s="6" t="str">
        <f>IF([1]source_data!G171="","",IF(AND([1]source_data!A171&lt;&gt;"",[1]tailored_settings!$B$16="Publish"),CONCATENATE([1]tailored_settings!$B$2&amp;[1]source_data!A171),IF(AND([1]source_data!A171&lt;&gt;"",[1]tailored_settings!$B$16="Do not publish"),CONCATENATE([1]tailored_settings!$B$4&amp;TEXT(ROW(A169)-1,"0000")&amp;"_"&amp;TEXT(F169,"yyyy-mm")),CONCATENATE([1]tailored_settings!$B$4&amp;TEXT(ROW(A169)-1,"0000")&amp;"_"&amp;TEXT(F169,"yyyy-mm")))))</f>
        <v>360G-Longleigh-IND-0168_2023-10</v>
      </c>
      <c r="I169" s="6" t="str">
        <f>IF([1]source_data!G171="","",[1]tailored_settings!$B$7)</f>
        <v>Longleigh Foundation</v>
      </c>
      <c r="J169" s="6" t="str">
        <f>IF([1]source_data!G171="","",[1]tailored_settings!$B$6)</f>
        <v>GB-CHC-1169016</v>
      </c>
      <c r="K169" s="6" t="str">
        <f>IF([1]source_data!G171="","",IF([1]source_data!I171="","",VLOOKUP([1]source_data!I171,[1]codelist_mapping!A:C,3,FALSE)))</f>
        <v>GTIR040</v>
      </c>
      <c r="L169" s="6" t="str">
        <f>IF([1]source_data!G171="","",IF([1]source_data!J171="","",VLOOKUP([1]source_data!J171,[1]codelist_mapping!A:C,3,FALSE)))</f>
        <v/>
      </c>
      <c r="M169" s="6" t="str">
        <f>IF([1]source_data!G171="","",IF([1]source_data!K171="","",IF([1]source_data!M171&lt;&gt;"",CONCATENATE(VLOOKUP([1]source_data!K171,[1]codelist_mapping!F:H,3,FALSE)&amp;";"&amp;VLOOKUP([1]source_data!L171,[1]codelist_mapping!F:H,3,FALSE)&amp;";"&amp;VLOOKUP([1]source_data!M171,[1]codelist_mapping!F:H,3,FALSE)),IF([1]source_data!L171&lt;&gt;"",CONCATENATE(VLOOKUP([1]source_data!K171,[1]codelist_mapping!F:H,3,FALSE)&amp;";"&amp;VLOOKUP([1]source_data!L171,[1]codelist_mapping!F:H,3,FALSE)),IF([1]source_data!K171&lt;&gt;"",CONCATENATE(VLOOKUP([1]source_data!K171,[1]codelist_mapping!F:H,3,FALSE)))))))</f>
        <v>GTIP070;GTIP020</v>
      </c>
      <c r="N169" s="9" t="str">
        <f>IF([1]source_data!G171="","",IF([1]source_data!D171="","",VLOOKUP([1]source_data!D171,[1]geo_data!A:I,9,FALSE)))</f>
        <v>Lytchett Matravers &amp; Upton</v>
      </c>
      <c r="O169" s="9" t="str">
        <f>IF([1]source_data!G171="","",IF([1]source_data!D171="","",VLOOKUP([1]source_data!D171,[1]geo_data!A:I,8,FALSE)))</f>
        <v>E05012706</v>
      </c>
      <c r="P169" s="9" t="str">
        <f>IF([1]source_data!G171="","",IF(LEFT(O169,3)="E05","WD",IF(LEFT(O169,3)="S13","WD",IF(LEFT(O169,3)="W05","WD",IF(LEFT(O169,3)="W06","UA",IF(LEFT(O169,3)="S12","CA",IF(LEFT(O169,3)="E06","UA",IF(LEFT(O169,3)="E07","NMD",IF(LEFT(O169,3)="E08","MD",IF(LEFT(O169,3)="E09","LONB"))))))))))</f>
        <v>WD</v>
      </c>
      <c r="Q169" s="9" t="str">
        <f>IF([1]source_data!G171="","",IF([1]source_data!D171="","",VLOOKUP([1]source_data!D171,[1]geo_data!A:I,7,FALSE)))</f>
        <v>Dorset</v>
      </c>
      <c r="R169" s="9" t="str">
        <f>IF([1]source_data!G171="","",IF([1]source_data!D171="","",VLOOKUP([1]source_data!D171,[1]geo_data!A:I,6,FALSE)))</f>
        <v>E06000059</v>
      </c>
      <c r="S169" s="9" t="str">
        <f>IF([1]source_data!G171="","",IF(LEFT(R169,3)="E05","WD",IF(LEFT(R169,3)="S13","WD",IF(LEFT(R169,3)="W05","WD",IF(LEFT(R169,3)="W06","UA",IF(LEFT(R169,3)="S12","CA",IF(LEFT(R169,3)="E06","UA",IF(LEFT(R169,3)="E07","NMD",IF(LEFT(R169,3)="E08","MD",IF(LEFT(R169,3)="E09","LONB"))))))))))</f>
        <v>UA</v>
      </c>
      <c r="T169" s="6" t="str">
        <f>IF([1]source_data!G171="","",IF([1]source_data!N171="","",[1]source_data!N171))</f>
        <v>Hardship Grant</v>
      </c>
      <c r="U169" s="10">
        <f>IF([1]source_data!G171="","",[1]tailored_settings!$B$8)</f>
        <v>45622</v>
      </c>
      <c r="V169" s="6" t="str">
        <f>IF([1]source_data!G171="","",[1]tailored_settings!$B$9)</f>
        <v>http://www.longleigh.org/</v>
      </c>
      <c r="W169" s="8">
        <f>IF([1]source_data!G171="","",IF([1]source_data!O171="","",[1]source_data!O171))</f>
        <v>45215</v>
      </c>
      <c r="X169" s="8">
        <f>IF([1]source_data!G171="","",IF([1]source_data!P171="","",[1]source_data!P171))</f>
        <v>45273</v>
      </c>
      <c r="Y169" s="6" t="str">
        <f>IF([1]source_data!G171="","",IF([1]source_data!Q171="","",[1]source_data!Q171))</f>
        <v/>
      </c>
      <c r="Z169" s="11" t="str">
        <f>IF([1]source_data!G171="","",IF([1]source_data!I171="","",[1]tailored_settings!$B$10))</f>
        <v>Primary grant reason</v>
      </c>
      <c r="AA169" s="11" t="str">
        <f>IF([1]source_data!G171="","",IF([1]source_data!I171="","",[1]source_data!I171))</f>
        <v>2. Customer receiving medication and/or therapy for a mental health condition or substance addiction</v>
      </c>
      <c r="AB169" s="11" t="str">
        <f>IF([1]source_data!G171="","",IF([1]source_data!J171="","",[1]tailored_settings!$B$11))</f>
        <v/>
      </c>
      <c r="AC169" s="11" t="str">
        <f>IF([1]source_data!G171="","",IF([1]source_data!J171="","",[1]source_data!J171))</f>
        <v/>
      </c>
      <c r="AD169" s="11" t="str">
        <f>IF([1]source_data!G171="","",IF([1]source_data!K171="","",[1]tailored_settings!$B$12))</f>
        <v>Grant purpose</v>
      </c>
      <c r="AE169" s="11" t="str">
        <f>IF([1]source_data!G171="","",IF([1]source_data!K171="","",[1]source_data!K171))</f>
        <v>Food Vouchers</v>
      </c>
      <c r="AF169" s="11" t="str">
        <f>IF([1]source_data!G171="","",IF([1]source_data!L171="","",[1]tailored_settings!$B$13))</f>
        <v>Grant purpose</v>
      </c>
      <c r="AG169" s="11" t="str">
        <f>IF([1]source_data!G171="","",IF([1]source_data!L171="","",[1]source_data!L171))</f>
        <v xml:space="preserve">Furniture </v>
      </c>
      <c r="AH169" s="11" t="str">
        <f>IF([1]source_data!G171="","",IF([1]source_data!M171="","",[1]tailored_settings!$B$14))</f>
        <v/>
      </c>
      <c r="AI169" s="11" t="str">
        <f>IF([1]source_data!G171="","",IF([1]source_data!M171="","",[1]source_data!M171))</f>
        <v/>
      </c>
    </row>
    <row r="170" spans="1:35" x14ac:dyDescent="0.2">
      <c r="A170" s="6" t="str">
        <f>IF([1]source_data!G172="","",IF(AND([1]source_data!C172&lt;&gt;"",[1]tailored_settings!$B$15="Publish"),CONCATENATE([1]tailored_settings!$B$2&amp;[1]source_data!C172),IF(AND([1]source_data!C172&lt;&gt;"",[1]tailored_settings!$B$15="Do not publish"),CONCATENATE([1]tailored_settings!$B$2&amp;TEXT(ROW(A170)-1,"0000")&amp;"_"&amp;TEXT(F170,"yyyy-mm")),CONCATENATE([1]tailored_settings!$B$2&amp;TEXT(ROW(A170)-1,"0000")&amp;"_"&amp;TEXT(F170,"yyyy-mm")))))</f>
        <v>360G-Longleigh-E23-00191W</v>
      </c>
      <c r="B170" s="6" t="str">
        <f>IF([1]source_data!G172="","",IF([1]source_data!E172&lt;&gt;"",[1]source_data!E172,CONCATENATE("Grant to "&amp;G170)))</f>
        <v>Grant to Individual Recipient</v>
      </c>
      <c r="C170" s="6" t="str">
        <f>IF([1]source_data!G172="","",IF([1]source_data!F172="","",[1]source_data!F172))</f>
        <v>Helping to alleviate financial hardship</v>
      </c>
      <c r="D170" s="7">
        <f>IF([1]source_data!G172="","",IF([1]source_data!G172="","",[1]source_data!G172))</f>
        <v>136.16999999999999</v>
      </c>
      <c r="E170" s="6" t="str">
        <f>IF([1]source_data!G172="","",[1]tailored_settings!$B$3)</f>
        <v>GBP</v>
      </c>
      <c r="F170" s="8">
        <f>IF([1]source_data!G172="","",IF([1]source_data!H172="","",[1]source_data!H172))</f>
        <v>45215</v>
      </c>
      <c r="G170" s="6" t="str">
        <f>IF([1]source_data!G172="","",[1]tailored_settings!$B$5)</f>
        <v>Individual Recipient</v>
      </c>
      <c r="H170" s="6" t="str">
        <f>IF([1]source_data!G172="","",IF(AND([1]source_data!A172&lt;&gt;"",[1]tailored_settings!$B$16="Publish"),CONCATENATE([1]tailored_settings!$B$2&amp;[1]source_data!A172),IF(AND([1]source_data!A172&lt;&gt;"",[1]tailored_settings!$B$16="Do not publish"),CONCATENATE([1]tailored_settings!$B$4&amp;TEXT(ROW(A170)-1,"0000")&amp;"_"&amp;TEXT(F170,"yyyy-mm")),CONCATENATE([1]tailored_settings!$B$4&amp;TEXT(ROW(A170)-1,"0000")&amp;"_"&amp;TEXT(F170,"yyyy-mm")))))</f>
        <v>360G-Longleigh-IND-0169_2023-10</v>
      </c>
      <c r="I170" s="6" t="str">
        <f>IF([1]source_data!G172="","",[1]tailored_settings!$B$7)</f>
        <v>Longleigh Foundation</v>
      </c>
      <c r="J170" s="6" t="str">
        <f>IF([1]source_data!G172="","",[1]tailored_settings!$B$6)</f>
        <v>GB-CHC-1169016</v>
      </c>
      <c r="K170" s="6" t="str">
        <f>IF([1]source_data!G172="","",IF([1]source_data!I172="","",VLOOKUP([1]source_data!I172,[1]codelist_mapping!A:C,3,FALSE)))</f>
        <v>GTIR030</v>
      </c>
      <c r="L170" s="6" t="str">
        <f>IF([1]source_data!G172="","",IF([1]source_data!J172="","",VLOOKUP([1]source_data!J172,[1]codelist_mapping!A:C,3,FALSE)))</f>
        <v/>
      </c>
      <c r="M170" s="6" t="str">
        <f>IF([1]source_data!G172="","",IF([1]source_data!K172="","",IF([1]source_data!M172&lt;&gt;"",CONCATENATE(VLOOKUP([1]source_data!K172,[1]codelist_mapping!F:H,3,FALSE)&amp;";"&amp;VLOOKUP([1]source_data!L172,[1]codelist_mapping!F:H,3,FALSE)&amp;";"&amp;VLOOKUP([1]source_data!M172,[1]codelist_mapping!F:H,3,FALSE)),IF([1]source_data!L172&lt;&gt;"",CONCATENATE(VLOOKUP([1]source_data!K172,[1]codelist_mapping!F:H,3,FALSE)&amp;";"&amp;VLOOKUP([1]source_data!L172,[1]codelist_mapping!F:H,3,FALSE)),IF([1]source_data!K172&lt;&gt;"",CONCATENATE(VLOOKUP([1]source_data!K172,[1]codelist_mapping!F:H,3,FALSE)))))))</f>
        <v>GTIP020;GTIP060</v>
      </c>
      <c r="N170" s="9" t="str">
        <f>IF([1]source_data!G172="","",IF([1]source_data!D172="","",VLOOKUP([1]source_data!D172,[1]geo_data!A:I,9,FALSE)))</f>
        <v>Bitterne Park</v>
      </c>
      <c r="O170" s="9" t="str">
        <f>IF([1]source_data!G172="","",IF([1]source_data!D172="","",VLOOKUP([1]source_data!D172,[1]geo_data!A:I,8,FALSE)))</f>
        <v>E05015494</v>
      </c>
      <c r="P170" s="9" t="str">
        <f>IF([1]source_data!G172="","",IF(LEFT(O170,3)="E05","WD",IF(LEFT(O170,3)="S13","WD",IF(LEFT(O170,3)="W05","WD",IF(LEFT(O170,3)="W06","UA",IF(LEFT(O170,3)="S12","CA",IF(LEFT(O170,3)="E06","UA",IF(LEFT(O170,3)="E07","NMD",IF(LEFT(O170,3)="E08","MD",IF(LEFT(O170,3)="E09","LONB"))))))))))</f>
        <v>WD</v>
      </c>
      <c r="Q170" s="9" t="str">
        <f>IF([1]source_data!G172="","",IF([1]source_data!D172="","",VLOOKUP([1]source_data!D172,[1]geo_data!A:I,7,FALSE)))</f>
        <v>Southampton</v>
      </c>
      <c r="R170" s="9" t="str">
        <f>IF([1]source_data!G172="","",IF([1]source_data!D172="","",VLOOKUP([1]source_data!D172,[1]geo_data!A:I,6,FALSE)))</f>
        <v>E06000045</v>
      </c>
      <c r="S170" s="9" t="str">
        <f>IF([1]source_data!G172="","",IF(LEFT(R170,3)="E05","WD",IF(LEFT(R170,3)="S13","WD",IF(LEFT(R170,3)="W05","WD",IF(LEFT(R170,3)="W06","UA",IF(LEFT(R170,3)="S12","CA",IF(LEFT(R170,3)="E06","UA",IF(LEFT(R170,3)="E07","NMD",IF(LEFT(R170,3)="E08","MD",IF(LEFT(R170,3)="E09","LONB"))))))))))</f>
        <v>UA</v>
      </c>
      <c r="T170" s="6" t="str">
        <f>IF([1]source_data!G172="","",IF([1]source_data!N172="","",[1]source_data!N172))</f>
        <v>Hardship Grant</v>
      </c>
      <c r="U170" s="10">
        <f>IF([1]source_data!G172="","",[1]tailored_settings!$B$8)</f>
        <v>45622</v>
      </c>
      <c r="V170" s="6" t="str">
        <f>IF([1]source_data!G172="","",[1]tailored_settings!$B$9)</f>
        <v>http://www.longleigh.org/</v>
      </c>
      <c r="W170" s="8">
        <f>IF([1]source_data!G172="","",IF([1]source_data!O172="","",[1]source_data!O172))</f>
        <v>45215</v>
      </c>
      <c r="X170" s="8">
        <f>IF([1]source_data!G172="","",IF([1]source_data!P172="","",[1]source_data!P172))</f>
        <v>45268</v>
      </c>
      <c r="Y170" s="6" t="str">
        <f>IF([1]source_data!G172="","",IF([1]source_data!Q172="","",[1]source_data!Q172))</f>
        <v/>
      </c>
      <c r="Z170" s="11" t="str">
        <f>IF([1]source_data!G172="","",IF([1]source_data!I172="","",[1]tailored_settings!$B$10))</f>
        <v>Primary grant reason</v>
      </c>
      <c r="AA170" s="11" t="str">
        <f>IF([1]source_data!G172="","",IF([1]source_data!I172="","",[1]source_data!I172))</f>
        <v>1. Customer (or family member residing with them) with a diagnosed condition or disability (physical and/or sensory and/or behavioural)</v>
      </c>
      <c r="AB170" s="11" t="str">
        <f>IF([1]source_data!G172="","",IF([1]source_data!J172="","",[1]tailored_settings!$B$11))</f>
        <v/>
      </c>
      <c r="AC170" s="11" t="str">
        <f>IF([1]source_data!G172="","",IF([1]source_data!J172="","",[1]source_data!J172))</f>
        <v/>
      </c>
      <c r="AD170" s="11" t="str">
        <f>IF([1]source_data!G172="","",IF([1]source_data!K172="","",[1]tailored_settings!$B$12))</f>
        <v>Grant purpose</v>
      </c>
      <c r="AE170" s="11" t="str">
        <f>IF([1]source_data!G172="","",IF([1]source_data!K172="","",[1]source_data!K172))</f>
        <v xml:space="preserve">Furniture </v>
      </c>
      <c r="AF170" s="11" t="str">
        <f>IF([1]source_data!G172="","",IF([1]source_data!L172="","",[1]tailored_settings!$B$13))</f>
        <v>Grant purpose</v>
      </c>
      <c r="AG170" s="11" t="str">
        <f>IF([1]source_data!G172="","",IF([1]source_data!L172="","",[1]source_data!L172))</f>
        <v>Voucher for small household items</v>
      </c>
      <c r="AH170" s="11" t="str">
        <f>IF([1]source_data!G172="","",IF([1]source_data!M172="","",[1]tailored_settings!$B$14))</f>
        <v/>
      </c>
      <c r="AI170" s="11" t="str">
        <f>IF([1]source_data!G172="","",IF([1]source_data!M172="","",[1]source_data!M172))</f>
        <v/>
      </c>
    </row>
    <row r="171" spans="1:35" x14ac:dyDescent="0.2">
      <c r="A171" s="6" t="str">
        <f>IF([1]source_data!G173="","",IF(AND([1]source_data!C173&lt;&gt;"",[1]tailored_settings!$B$15="Publish"),CONCATENATE([1]tailored_settings!$B$2&amp;[1]source_data!C173),IF(AND([1]source_data!C173&lt;&gt;"",[1]tailored_settings!$B$15="Do not publish"),CONCATENATE([1]tailored_settings!$B$2&amp;TEXT(ROW(A171)-1,"0000")&amp;"_"&amp;TEXT(F171,"yyyy-mm")),CONCATENATE([1]tailored_settings!$B$2&amp;TEXT(ROW(A171)-1,"0000")&amp;"_"&amp;TEXT(F171,"yyyy-mm")))))</f>
        <v>360G-Longleigh-E23-00192W</v>
      </c>
      <c r="B171" s="6" t="str">
        <f>IF([1]source_data!G173="","",IF([1]source_data!E173&lt;&gt;"",[1]source_data!E173,CONCATENATE("Grant to "&amp;G171)))</f>
        <v>Grant to Individual Recipient</v>
      </c>
      <c r="C171" s="6" t="str">
        <f>IF([1]source_data!G173="","",IF([1]source_data!F173="","",[1]source_data!F173))</f>
        <v xml:space="preserve">Providing new flooring </v>
      </c>
      <c r="D171" s="7">
        <f>IF([1]source_data!G173="","",IF([1]source_data!G173="","",[1]source_data!G173))</f>
        <v>1652.4</v>
      </c>
      <c r="E171" s="6" t="str">
        <f>IF([1]source_data!G173="","",[1]tailored_settings!$B$3)</f>
        <v>GBP</v>
      </c>
      <c r="F171" s="8">
        <f>IF([1]source_data!G173="","",IF([1]source_data!H173="","",[1]source_data!H173))</f>
        <v>45218</v>
      </c>
      <c r="G171" s="6" t="str">
        <f>IF([1]source_data!G173="","",[1]tailored_settings!$B$5)</f>
        <v>Individual Recipient</v>
      </c>
      <c r="H171" s="6" t="str">
        <f>IF([1]source_data!G173="","",IF(AND([1]source_data!A173&lt;&gt;"",[1]tailored_settings!$B$16="Publish"),CONCATENATE([1]tailored_settings!$B$2&amp;[1]source_data!A173),IF(AND([1]source_data!A173&lt;&gt;"",[1]tailored_settings!$B$16="Do not publish"),CONCATENATE([1]tailored_settings!$B$4&amp;TEXT(ROW(A171)-1,"0000")&amp;"_"&amp;TEXT(F171,"yyyy-mm")),CONCATENATE([1]tailored_settings!$B$4&amp;TEXT(ROW(A171)-1,"0000")&amp;"_"&amp;TEXT(F171,"yyyy-mm")))))</f>
        <v>360G-Longleigh-IND-0170_2023-10</v>
      </c>
      <c r="I171" s="6" t="str">
        <f>IF([1]source_data!G173="","",[1]tailored_settings!$B$7)</f>
        <v>Longleigh Foundation</v>
      </c>
      <c r="J171" s="6" t="str">
        <f>IF([1]source_data!G173="","",[1]tailored_settings!$B$6)</f>
        <v>GB-CHC-1169016</v>
      </c>
      <c r="K171" s="6" t="str">
        <f>IF([1]source_data!G173="","",IF([1]source_data!I173="","",VLOOKUP([1]source_data!I173,[1]codelist_mapping!A:C,3,FALSE)))</f>
        <v>GTIR010</v>
      </c>
      <c r="L171" s="6" t="str">
        <f>IF([1]source_data!G173="","",IF([1]source_data!J173="","",VLOOKUP([1]source_data!J173,[1]codelist_mapping!A:C,3,FALSE)))</f>
        <v/>
      </c>
      <c r="M171" s="6" t="str">
        <f>IF([1]source_data!G173="","",IF([1]source_data!K173="","",IF([1]source_data!M173&lt;&gt;"",CONCATENATE(VLOOKUP([1]source_data!K173,[1]codelist_mapping!F:H,3,FALSE)&amp;";"&amp;VLOOKUP([1]source_data!L173,[1]codelist_mapping!F:H,3,FALSE)&amp;";"&amp;VLOOKUP([1]source_data!M173,[1]codelist_mapping!F:H,3,FALSE)),IF([1]source_data!L173&lt;&gt;"",CONCATENATE(VLOOKUP([1]source_data!K173,[1]codelist_mapping!F:H,3,FALSE)&amp;";"&amp;VLOOKUP([1]source_data!L173,[1]codelist_mapping!F:H,3,FALSE)),IF([1]source_data!K173&lt;&gt;"",CONCATENATE(VLOOKUP([1]source_data!K173,[1]codelist_mapping!F:H,3,FALSE)))))))</f>
        <v>GTIP030</v>
      </c>
      <c r="N171" s="9" t="str">
        <f>IF([1]source_data!G173="","",IF([1]source_data!D173="","",VLOOKUP([1]source_data!D173,[1]geo_data!A:I,9,FALSE)))</f>
        <v>Andover Romans</v>
      </c>
      <c r="O171" s="9" t="str">
        <f>IF([1]source_data!G173="","",IF([1]source_data!D173="","",VLOOKUP([1]source_data!D173,[1]geo_data!A:I,8,FALSE)))</f>
        <v>E05012088</v>
      </c>
      <c r="P171" s="9" t="str">
        <f>IF([1]source_data!G173="","",IF(LEFT(O171,3)="E05","WD",IF(LEFT(O171,3)="S13","WD",IF(LEFT(O171,3)="W05","WD",IF(LEFT(O171,3)="W06","UA",IF(LEFT(O171,3)="S12","CA",IF(LEFT(O171,3)="E06","UA",IF(LEFT(O171,3)="E07","NMD",IF(LEFT(O171,3)="E08","MD",IF(LEFT(O171,3)="E09","LONB"))))))))))</f>
        <v>WD</v>
      </c>
      <c r="Q171" s="9" t="str">
        <f>IF([1]source_data!G173="","",IF([1]source_data!D173="","",VLOOKUP([1]source_data!D173,[1]geo_data!A:I,7,FALSE)))</f>
        <v>Test Valley</v>
      </c>
      <c r="R171" s="9" t="str">
        <f>IF([1]source_data!G173="","",IF([1]source_data!D173="","",VLOOKUP([1]source_data!D173,[1]geo_data!A:I,6,FALSE)))</f>
        <v>E07000093</v>
      </c>
      <c r="S171" s="9" t="str">
        <f>IF([1]source_data!G173="","",IF(LEFT(R171,3)="E05","WD",IF(LEFT(R171,3)="S13","WD",IF(LEFT(R171,3)="W05","WD",IF(LEFT(R171,3)="W06","UA",IF(LEFT(R171,3)="S12","CA",IF(LEFT(R171,3)="E06","UA",IF(LEFT(R171,3)="E07","NMD",IF(LEFT(R171,3)="E08","MD",IF(LEFT(R171,3)="E09","LONB"))))))))))</f>
        <v>NMD</v>
      </c>
      <c r="T171" s="6" t="str">
        <f>IF([1]source_data!G173="","",IF([1]source_data!N173="","",[1]source_data!N173))</f>
        <v>Flooring Grant</v>
      </c>
      <c r="U171" s="10">
        <f>IF([1]source_data!G173="","",[1]tailored_settings!$B$8)</f>
        <v>45622</v>
      </c>
      <c r="V171" s="6" t="str">
        <f>IF([1]source_data!G173="","",[1]tailored_settings!$B$9)</f>
        <v>http://www.longleigh.org/</v>
      </c>
      <c r="W171" s="8">
        <f>IF([1]source_data!G173="","",IF([1]source_data!O173="","",[1]source_data!O173))</f>
        <v>45218</v>
      </c>
      <c r="X171" s="8">
        <f>IF([1]source_data!G173="","",IF([1]source_data!P173="","",[1]source_data!P173))</f>
        <v>45279</v>
      </c>
      <c r="Y171" s="6" t="str">
        <f>IF([1]source_data!G173="","",IF([1]source_data!Q173="","",[1]source_data!Q173))</f>
        <v/>
      </c>
      <c r="Z171" s="11" t="str">
        <f>IF([1]source_data!G173="","",IF([1]source_data!I173="","",[1]tailored_settings!$B$10))</f>
        <v>Primary grant reason</v>
      </c>
      <c r="AA171" s="11" t="str">
        <f>IF([1]source_data!G173="","",IF([1]source_data!I173="","",[1]source_data!I173))</f>
        <v>6d. Customer/family under the care of Social Services (Adult or Children’s - FH</v>
      </c>
      <c r="AB171" s="11" t="str">
        <f>IF([1]source_data!G173="","",IF([1]source_data!J173="","",[1]tailored_settings!$B$11))</f>
        <v/>
      </c>
      <c r="AC171" s="11" t="str">
        <f>IF([1]source_data!G173="","",IF([1]source_data!J173="","",[1]source_data!J173))</f>
        <v/>
      </c>
      <c r="AD171" s="11" t="str">
        <f>IF([1]source_data!G173="","",IF([1]source_data!K173="","",[1]tailored_settings!$B$12))</f>
        <v>Grant purpose</v>
      </c>
      <c r="AE171" s="11" t="str">
        <f>IF([1]source_data!G173="","",IF([1]source_data!K173="","",[1]source_data!K173))</f>
        <v>Flooring</v>
      </c>
      <c r="AF171" s="11" t="str">
        <f>IF([1]source_data!G173="","",IF([1]source_data!L173="","",[1]tailored_settings!$B$13))</f>
        <v/>
      </c>
      <c r="AG171" s="11" t="str">
        <f>IF([1]source_data!G173="","",IF([1]source_data!L173="","",[1]source_data!L173))</f>
        <v/>
      </c>
      <c r="AH171" s="11" t="str">
        <f>IF([1]source_data!G173="","",IF([1]source_data!M173="","",[1]tailored_settings!$B$14))</f>
        <v/>
      </c>
      <c r="AI171" s="11" t="str">
        <f>IF([1]source_data!G173="","",IF([1]source_data!M173="","",[1]source_data!M173))</f>
        <v/>
      </c>
    </row>
    <row r="172" spans="1:35" x14ac:dyDescent="0.2">
      <c r="A172" s="6" t="str">
        <f>IF([1]source_data!G174="","",IF(AND([1]source_data!C174&lt;&gt;"",[1]tailored_settings!$B$15="Publish"),CONCATENATE([1]tailored_settings!$B$2&amp;[1]source_data!C174),IF(AND([1]source_data!C174&lt;&gt;"",[1]tailored_settings!$B$15="Do not publish"),CONCATENATE([1]tailored_settings!$B$2&amp;TEXT(ROW(A172)-1,"0000")&amp;"_"&amp;TEXT(F172,"yyyy-mm")),CONCATENATE([1]tailored_settings!$B$2&amp;TEXT(ROW(A172)-1,"0000")&amp;"_"&amp;TEXT(F172,"yyyy-mm")))))</f>
        <v>360G-Longleigh-E23-00193W</v>
      </c>
      <c r="B172" s="6" t="str">
        <f>IF([1]source_data!G174="","",IF([1]source_data!E174&lt;&gt;"",[1]source_data!E174,CONCATENATE("Grant to "&amp;G172)))</f>
        <v>Grant to Individual Recipient</v>
      </c>
      <c r="C172" s="6" t="str">
        <f>IF([1]source_data!G174="","",IF([1]source_data!F174="","",[1]source_data!F174))</f>
        <v>Helping to alleviate financial hardship</v>
      </c>
      <c r="D172" s="7">
        <f>IF([1]source_data!G174="","",IF([1]source_data!G174="","",[1]source_data!G174))</f>
        <v>943</v>
      </c>
      <c r="E172" s="6" t="str">
        <f>IF([1]source_data!G174="","",[1]tailored_settings!$B$3)</f>
        <v>GBP</v>
      </c>
      <c r="F172" s="8">
        <f>IF([1]source_data!G174="","",IF([1]source_data!H174="","",[1]source_data!H174))</f>
        <v>45216</v>
      </c>
      <c r="G172" s="6" t="str">
        <f>IF([1]source_data!G174="","",[1]tailored_settings!$B$5)</f>
        <v>Individual Recipient</v>
      </c>
      <c r="H172" s="6" t="str">
        <f>IF([1]source_data!G174="","",IF(AND([1]source_data!A174&lt;&gt;"",[1]tailored_settings!$B$16="Publish"),CONCATENATE([1]tailored_settings!$B$2&amp;[1]source_data!A174),IF(AND([1]source_data!A174&lt;&gt;"",[1]tailored_settings!$B$16="Do not publish"),CONCATENATE([1]tailored_settings!$B$4&amp;TEXT(ROW(A172)-1,"0000")&amp;"_"&amp;TEXT(F172,"yyyy-mm")),CONCATENATE([1]tailored_settings!$B$4&amp;TEXT(ROW(A172)-1,"0000")&amp;"_"&amp;TEXT(F172,"yyyy-mm")))))</f>
        <v>360G-Longleigh-IND-0171_2023-10</v>
      </c>
      <c r="I172" s="6" t="str">
        <f>IF([1]source_data!G174="","",[1]tailored_settings!$B$7)</f>
        <v>Longleigh Foundation</v>
      </c>
      <c r="J172" s="6" t="str">
        <f>IF([1]source_data!G174="","",[1]tailored_settings!$B$6)</f>
        <v>GB-CHC-1169016</v>
      </c>
      <c r="K172" s="6" t="str">
        <f>IF([1]source_data!G174="","",IF([1]source_data!I174="","",VLOOKUP([1]source_data!I174,[1]codelist_mapping!A:C,3,FALSE)))</f>
        <v>GTIR030</v>
      </c>
      <c r="L172" s="6" t="str">
        <f>IF([1]source_data!G174="","",IF([1]source_data!J174="","",VLOOKUP([1]source_data!J174,[1]codelist_mapping!A:C,3,FALSE)))</f>
        <v>GTIR040</v>
      </c>
      <c r="M172" s="6" t="str">
        <f>IF([1]source_data!G174="","",IF([1]source_data!K174="","",IF([1]source_data!M174&lt;&gt;"",CONCATENATE(VLOOKUP([1]source_data!K174,[1]codelist_mapping!F:H,3,FALSE)&amp;";"&amp;VLOOKUP([1]source_data!L174,[1]codelist_mapping!F:H,3,FALSE)&amp;";"&amp;VLOOKUP([1]source_data!M174,[1]codelist_mapping!F:H,3,FALSE)),IF([1]source_data!L174&lt;&gt;"",CONCATENATE(VLOOKUP([1]source_data!K174,[1]codelist_mapping!F:H,3,FALSE)&amp;";"&amp;VLOOKUP([1]source_data!L174,[1]codelist_mapping!F:H,3,FALSE)),IF([1]source_data!K174&lt;&gt;"",CONCATENATE(VLOOKUP([1]source_data!K174,[1]codelist_mapping!F:H,3,FALSE)))))))</f>
        <v>GTIP070;GTIP020</v>
      </c>
      <c r="N172" s="9" t="str">
        <f>IF([1]source_data!G174="","",IF([1]source_data!D174="","",VLOOKUP([1]source_data!D174,[1]geo_data!A:I,9,FALSE)))</f>
        <v>Lytchett Matravers &amp; Upton</v>
      </c>
      <c r="O172" s="9" t="str">
        <f>IF([1]source_data!G174="","",IF([1]source_data!D174="","",VLOOKUP([1]source_data!D174,[1]geo_data!A:I,8,FALSE)))</f>
        <v>E05012706</v>
      </c>
      <c r="P172" s="9" t="str">
        <f>IF([1]source_data!G174="","",IF(LEFT(O172,3)="E05","WD",IF(LEFT(O172,3)="S13","WD",IF(LEFT(O172,3)="W05","WD",IF(LEFT(O172,3)="W06","UA",IF(LEFT(O172,3)="S12","CA",IF(LEFT(O172,3)="E06","UA",IF(LEFT(O172,3)="E07","NMD",IF(LEFT(O172,3)="E08","MD",IF(LEFT(O172,3)="E09","LONB"))))))))))</f>
        <v>WD</v>
      </c>
      <c r="Q172" s="9" t="str">
        <f>IF([1]source_data!G174="","",IF([1]source_data!D174="","",VLOOKUP([1]source_data!D174,[1]geo_data!A:I,7,FALSE)))</f>
        <v>Dorset</v>
      </c>
      <c r="R172" s="9" t="str">
        <f>IF([1]source_data!G174="","",IF([1]source_data!D174="","",VLOOKUP([1]source_data!D174,[1]geo_data!A:I,6,FALSE)))</f>
        <v>E06000059</v>
      </c>
      <c r="S172" s="9" t="str">
        <f>IF([1]source_data!G174="","",IF(LEFT(R172,3)="E05","WD",IF(LEFT(R172,3)="S13","WD",IF(LEFT(R172,3)="W05","WD",IF(LEFT(R172,3)="W06","UA",IF(LEFT(R172,3)="S12","CA",IF(LEFT(R172,3)="E06","UA",IF(LEFT(R172,3)="E07","NMD",IF(LEFT(R172,3)="E08","MD",IF(LEFT(R172,3)="E09","LONB"))))))))))</f>
        <v>UA</v>
      </c>
      <c r="T172" s="6" t="str">
        <f>IF([1]source_data!G174="","",IF([1]source_data!N174="","",[1]source_data!N174))</f>
        <v>Hardship Grant</v>
      </c>
      <c r="U172" s="10">
        <f>IF([1]source_data!G174="","",[1]tailored_settings!$B$8)</f>
        <v>45622</v>
      </c>
      <c r="V172" s="6" t="str">
        <f>IF([1]source_data!G174="","",[1]tailored_settings!$B$9)</f>
        <v>http://www.longleigh.org/</v>
      </c>
      <c r="W172" s="8">
        <f>IF([1]source_data!G174="","",IF([1]source_data!O174="","",[1]source_data!O174))</f>
        <v>45216</v>
      </c>
      <c r="X172" s="8">
        <f>IF([1]source_data!G174="","",IF([1]source_data!P174="","",[1]source_data!P174))</f>
        <v>45322</v>
      </c>
      <c r="Y172" s="6" t="str">
        <f>IF([1]source_data!G174="","",IF([1]source_data!Q174="","",[1]source_data!Q174))</f>
        <v/>
      </c>
      <c r="Z172" s="11" t="str">
        <f>IF([1]source_data!G174="","",IF([1]source_data!I174="","",[1]tailored_settings!$B$10))</f>
        <v>Primary grant reason</v>
      </c>
      <c r="AA172" s="11" t="str">
        <f>IF([1]source_data!G174="","",IF([1]source_data!I174="","",[1]source_data!I174))</f>
        <v>1. Customer (or family member residing with them) with a diagnosed condition or disability (physical and/or sensory and/or behavioural)</v>
      </c>
      <c r="AB172" s="11" t="str">
        <f>IF([1]source_data!G174="","",IF([1]source_data!J174="","",[1]tailored_settings!$B$11))</f>
        <v>Secondary grant reason</v>
      </c>
      <c r="AC172" s="11" t="str">
        <f>IF([1]source_data!G174="","",IF([1]source_data!J174="","",[1]source_data!J174))</f>
        <v>6a. Customer/family under the care of Social Services (Adult or Children’s) - MH</v>
      </c>
      <c r="AD172" s="11" t="str">
        <f>IF([1]source_data!G174="","",IF([1]source_data!K174="","",[1]tailored_settings!$B$12))</f>
        <v>Grant purpose</v>
      </c>
      <c r="AE172" s="11" t="str">
        <f>IF([1]source_data!G174="","",IF([1]source_data!K174="","",[1]source_data!K174))</f>
        <v>Food Vouchers</v>
      </c>
      <c r="AF172" s="11" t="str">
        <f>IF([1]source_data!G174="","",IF([1]source_data!L174="","",[1]tailored_settings!$B$13))</f>
        <v>Grant purpose</v>
      </c>
      <c r="AG172" s="11" t="str">
        <f>IF([1]source_data!G174="","",IF([1]source_data!L174="","",[1]source_data!L174))</f>
        <v>Appliances</v>
      </c>
      <c r="AH172" s="11" t="str">
        <f>IF([1]source_data!G174="","",IF([1]source_data!M174="","",[1]tailored_settings!$B$14))</f>
        <v/>
      </c>
      <c r="AI172" s="11" t="str">
        <f>IF([1]source_data!G174="","",IF([1]source_data!M174="","",[1]source_data!M174))</f>
        <v/>
      </c>
    </row>
    <row r="173" spans="1:35" x14ac:dyDescent="0.2">
      <c r="A173" s="6" t="str">
        <f>IF([1]source_data!G175="","",IF(AND([1]source_data!C175&lt;&gt;"",[1]tailored_settings!$B$15="Publish"),CONCATENATE([1]tailored_settings!$B$2&amp;[1]source_data!C175),IF(AND([1]source_data!C175&lt;&gt;"",[1]tailored_settings!$B$15="Do not publish"),CONCATENATE([1]tailored_settings!$B$2&amp;TEXT(ROW(A173)-1,"0000")&amp;"_"&amp;TEXT(F173,"yyyy-mm")),CONCATENATE([1]tailored_settings!$B$2&amp;TEXT(ROW(A173)-1,"0000")&amp;"_"&amp;TEXT(F173,"yyyy-mm")))))</f>
        <v>360G-Longleigh-E23-00194W</v>
      </c>
      <c r="B173" s="6" t="str">
        <f>IF([1]source_data!G175="","",IF([1]source_data!E175&lt;&gt;"",[1]source_data!E175,CONCATENATE("Grant to "&amp;G173)))</f>
        <v>Grant to Individual Recipient</v>
      </c>
      <c r="C173" s="6" t="str">
        <f>IF([1]source_data!G175="","",IF([1]source_data!F175="","",[1]source_data!F175))</f>
        <v>Helping to alleviate financial hardship</v>
      </c>
      <c r="D173" s="7">
        <f>IF([1]source_data!G175="","",IF([1]source_data!G175="","",[1]source_data!G175))</f>
        <v>752.35</v>
      </c>
      <c r="E173" s="6" t="str">
        <f>IF([1]source_data!G175="","",[1]tailored_settings!$B$3)</f>
        <v>GBP</v>
      </c>
      <c r="F173" s="8">
        <f>IF([1]source_data!G175="","",IF([1]source_data!H175="","",[1]source_data!H175))</f>
        <v>45216</v>
      </c>
      <c r="G173" s="6" t="str">
        <f>IF([1]source_data!G175="","",[1]tailored_settings!$B$5)</f>
        <v>Individual Recipient</v>
      </c>
      <c r="H173" s="6" t="str">
        <f>IF([1]source_data!G175="","",IF(AND([1]source_data!A175&lt;&gt;"",[1]tailored_settings!$B$16="Publish"),CONCATENATE([1]tailored_settings!$B$2&amp;[1]source_data!A175),IF(AND([1]source_data!A175&lt;&gt;"",[1]tailored_settings!$B$16="Do not publish"),CONCATENATE([1]tailored_settings!$B$4&amp;TEXT(ROW(A173)-1,"0000")&amp;"_"&amp;TEXT(F173,"yyyy-mm")),CONCATENATE([1]tailored_settings!$B$4&amp;TEXT(ROW(A173)-1,"0000")&amp;"_"&amp;TEXT(F173,"yyyy-mm")))))</f>
        <v>360G-Longleigh-IND-0172_2023-10</v>
      </c>
      <c r="I173" s="6" t="str">
        <f>IF([1]source_data!G175="","",[1]tailored_settings!$B$7)</f>
        <v>Longleigh Foundation</v>
      </c>
      <c r="J173" s="6" t="str">
        <f>IF([1]source_data!G175="","",[1]tailored_settings!$B$6)</f>
        <v>GB-CHC-1169016</v>
      </c>
      <c r="K173" s="6" t="str">
        <f>IF([1]source_data!G175="","",IF([1]source_data!I175="","",VLOOKUP([1]source_data!I175,[1]codelist_mapping!A:C,3,FALSE)))</f>
        <v>GTIR030</v>
      </c>
      <c r="L173" s="6" t="str">
        <f>IF([1]source_data!G175="","",IF([1]source_data!J175="","",VLOOKUP([1]source_data!J175,[1]codelist_mapping!A:C,3,FALSE)))</f>
        <v>GTIR040</v>
      </c>
      <c r="M173" s="6" t="str">
        <f>IF([1]source_data!G175="","",IF([1]source_data!K175="","",IF([1]source_data!M175&lt;&gt;"",CONCATENATE(VLOOKUP([1]source_data!K175,[1]codelist_mapping!F:H,3,FALSE)&amp;";"&amp;VLOOKUP([1]source_data!L175,[1]codelist_mapping!F:H,3,FALSE)&amp;";"&amp;VLOOKUP([1]source_data!M175,[1]codelist_mapping!F:H,3,FALSE)),IF([1]source_data!L175&lt;&gt;"",CONCATENATE(VLOOKUP([1]source_data!K175,[1]codelist_mapping!F:H,3,FALSE)&amp;";"&amp;VLOOKUP([1]source_data!L175,[1]codelist_mapping!F:H,3,FALSE)),IF([1]source_data!K175&lt;&gt;"",CONCATENATE(VLOOKUP([1]source_data!K175,[1]codelist_mapping!F:H,3,FALSE)))))))</f>
        <v>GTIP020;GTIP060</v>
      </c>
      <c r="N173" s="9" t="str">
        <f>IF([1]source_data!G175="","",IF([1]source_data!D175="","",VLOOKUP([1]source_data!D175,[1]geo_data!A:I,9,FALSE)))</f>
        <v>Eastleigh North</v>
      </c>
      <c r="O173" s="9" t="str">
        <f>IF([1]source_data!G175="","",IF([1]source_data!D175="","",VLOOKUP([1]source_data!D175,[1]geo_data!A:I,8,FALSE)))</f>
        <v>E05011192</v>
      </c>
      <c r="P173" s="9" t="str">
        <f>IF([1]source_data!G175="","",IF(LEFT(O173,3)="E05","WD",IF(LEFT(O173,3)="S13","WD",IF(LEFT(O173,3)="W05","WD",IF(LEFT(O173,3)="W06","UA",IF(LEFT(O173,3)="S12","CA",IF(LEFT(O173,3)="E06","UA",IF(LEFT(O173,3)="E07","NMD",IF(LEFT(O173,3)="E08","MD",IF(LEFT(O173,3)="E09","LONB"))))))))))</f>
        <v>WD</v>
      </c>
      <c r="Q173" s="9" t="str">
        <f>IF([1]source_data!G175="","",IF([1]source_data!D175="","",VLOOKUP([1]source_data!D175,[1]geo_data!A:I,7,FALSE)))</f>
        <v>Eastleigh</v>
      </c>
      <c r="R173" s="9" t="str">
        <f>IF([1]source_data!G175="","",IF([1]source_data!D175="","",VLOOKUP([1]source_data!D175,[1]geo_data!A:I,6,FALSE)))</f>
        <v>E07000086</v>
      </c>
      <c r="S173" s="9" t="str">
        <f>IF([1]source_data!G175="","",IF(LEFT(R173,3)="E05","WD",IF(LEFT(R173,3)="S13","WD",IF(LEFT(R173,3)="W05","WD",IF(LEFT(R173,3)="W06","UA",IF(LEFT(R173,3)="S12","CA",IF(LEFT(R173,3)="E06","UA",IF(LEFT(R173,3)="E07","NMD",IF(LEFT(R173,3)="E08","MD",IF(LEFT(R173,3)="E09","LONB"))))))))))</f>
        <v>NMD</v>
      </c>
      <c r="T173" s="6" t="str">
        <f>IF([1]source_data!G175="","",IF([1]source_data!N175="","",[1]source_data!N175))</f>
        <v>Hardship Grant</v>
      </c>
      <c r="U173" s="10">
        <f>IF([1]source_data!G175="","",[1]tailored_settings!$B$8)</f>
        <v>45622</v>
      </c>
      <c r="V173" s="6" t="str">
        <f>IF([1]source_data!G175="","",[1]tailored_settings!$B$9)</f>
        <v>http://www.longleigh.org/</v>
      </c>
      <c r="W173" s="8">
        <f>IF([1]source_data!G175="","",IF([1]source_data!O175="","",[1]source_data!O175))</f>
        <v>45216</v>
      </c>
      <c r="X173" s="8">
        <f>IF([1]source_data!G175="","",IF([1]source_data!P175="","",[1]source_data!P175))</f>
        <v>45268</v>
      </c>
      <c r="Y173" s="6" t="str">
        <f>IF([1]source_data!G175="","",IF([1]source_data!Q175="","",[1]source_data!Q175))</f>
        <v/>
      </c>
      <c r="Z173" s="11" t="str">
        <f>IF([1]source_data!G175="","",IF([1]source_data!I175="","",[1]tailored_settings!$B$10))</f>
        <v>Primary grant reason</v>
      </c>
      <c r="AA173" s="11" t="str">
        <f>IF([1]source_data!G175="","",IF([1]source_data!I175="","",[1]source_data!I175))</f>
        <v>1. Customer (or family member residing with them) with a diagnosed condition or disability (physical and/or sensory and/or behavioural)</v>
      </c>
      <c r="AB173" s="11" t="str">
        <f>IF([1]source_data!G175="","",IF([1]source_data!J175="","",[1]tailored_settings!$B$11))</f>
        <v>Secondary grant reason</v>
      </c>
      <c r="AC173" s="11" t="str">
        <f>IF([1]source_data!G175="","",IF([1]source_data!J175="","",[1]source_data!J175))</f>
        <v>2. Customer receiving medication and/or therapy for a mental health condition or substance addiction</v>
      </c>
      <c r="AD173" s="11" t="str">
        <f>IF([1]source_data!G175="","",IF([1]source_data!K175="","",[1]tailored_settings!$B$12))</f>
        <v>Grant purpose</v>
      </c>
      <c r="AE173" s="11" t="str">
        <f>IF([1]source_data!G175="","",IF([1]source_data!K175="","",[1]source_data!K175))</f>
        <v>Appliances</v>
      </c>
      <c r="AF173" s="11" t="str">
        <f>IF([1]source_data!G175="","",IF([1]source_data!L175="","",[1]tailored_settings!$B$13))</f>
        <v>Grant purpose</v>
      </c>
      <c r="AG173" s="11" t="str">
        <f>IF([1]source_data!G175="","",IF([1]source_data!L175="","",[1]source_data!L175))</f>
        <v>Voucher for small household items</v>
      </c>
      <c r="AH173" s="11" t="str">
        <f>IF([1]source_data!G175="","",IF([1]source_data!M175="","",[1]tailored_settings!$B$14))</f>
        <v/>
      </c>
      <c r="AI173" s="11" t="str">
        <f>IF([1]source_data!G175="","",IF([1]source_data!M175="","",[1]source_data!M175))</f>
        <v/>
      </c>
    </row>
    <row r="174" spans="1:35" x14ac:dyDescent="0.2">
      <c r="A174" s="6" t="str">
        <f>IF([1]source_data!G176="","",IF(AND([1]source_data!C176&lt;&gt;"",[1]tailored_settings!$B$15="Publish"),CONCATENATE([1]tailored_settings!$B$2&amp;[1]source_data!C176),IF(AND([1]source_data!C176&lt;&gt;"",[1]tailored_settings!$B$15="Do not publish"),CONCATENATE([1]tailored_settings!$B$2&amp;TEXT(ROW(A174)-1,"0000")&amp;"_"&amp;TEXT(F174,"yyyy-mm")),CONCATENATE([1]tailored_settings!$B$2&amp;TEXT(ROW(A174)-1,"0000")&amp;"_"&amp;TEXT(F174,"yyyy-mm")))))</f>
        <v>360G-Longleigh-E23-00195W</v>
      </c>
      <c r="B174" s="6" t="str">
        <f>IF([1]source_data!G176="","",IF([1]source_data!E176&lt;&gt;"",[1]source_data!E176,CONCATENATE("Grant to "&amp;G174)))</f>
        <v>Grant to Individual Recipient</v>
      </c>
      <c r="C174" s="6" t="str">
        <f>IF([1]source_data!G176="","",IF([1]source_data!F176="","",[1]source_data!F176))</f>
        <v>Helping to provide an education or training  opportunity</v>
      </c>
      <c r="D174" s="7">
        <f>IF([1]source_data!G176="","",IF([1]source_data!G176="","",[1]source_data!G176))</f>
        <v>875.07</v>
      </c>
      <c r="E174" s="6" t="str">
        <f>IF([1]source_data!G176="","",[1]tailored_settings!$B$3)</f>
        <v>GBP</v>
      </c>
      <c r="F174" s="8">
        <f>IF([1]source_data!G176="","",IF([1]source_data!H176="","",[1]source_data!H176))</f>
        <v>45223</v>
      </c>
      <c r="G174" s="6" t="str">
        <f>IF([1]source_data!G176="","",[1]tailored_settings!$B$5)</f>
        <v>Individual Recipient</v>
      </c>
      <c r="H174" s="6" t="str">
        <f>IF([1]source_data!G176="","",IF(AND([1]source_data!A176&lt;&gt;"",[1]tailored_settings!$B$16="Publish"),CONCATENATE([1]tailored_settings!$B$2&amp;[1]source_data!A176),IF(AND([1]source_data!A176&lt;&gt;"",[1]tailored_settings!$B$16="Do not publish"),CONCATENATE([1]tailored_settings!$B$4&amp;TEXT(ROW(A174)-1,"0000")&amp;"_"&amp;TEXT(F174,"yyyy-mm")),CONCATENATE([1]tailored_settings!$B$4&amp;TEXT(ROW(A174)-1,"0000")&amp;"_"&amp;TEXT(F174,"yyyy-mm")))))</f>
        <v>360G-Longleigh-IND-0173_2023-10</v>
      </c>
      <c r="I174" s="6" t="str">
        <f>IF([1]source_data!G176="","",[1]tailored_settings!$B$7)</f>
        <v>Longleigh Foundation</v>
      </c>
      <c r="J174" s="6" t="str">
        <f>IF([1]source_data!G176="","",[1]tailored_settings!$B$6)</f>
        <v>GB-CHC-1169016</v>
      </c>
      <c r="K174" s="6" t="str">
        <f>IF([1]source_data!G176="","",IF([1]source_data!I176="","",VLOOKUP([1]source_data!I176,[1]codelist_mapping!A:C,3,FALSE)))</f>
        <v>GTIR110</v>
      </c>
      <c r="L174" s="6" t="str">
        <f>IF([1]source_data!G176="","",IF([1]source_data!J176="","",VLOOKUP([1]source_data!J176,[1]codelist_mapping!A:C,3,FALSE)))</f>
        <v/>
      </c>
      <c r="M174" s="6" t="str">
        <f>IF([1]source_data!G176="","",IF([1]source_data!K176="","",IF([1]source_data!M176&lt;&gt;"",CONCATENATE(VLOOKUP([1]source_data!K176,[1]codelist_mapping!F:H,3,FALSE)&amp;";"&amp;VLOOKUP([1]source_data!L176,[1]codelist_mapping!F:H,3,FALSE)&amp;";"&amp;VLOOKUP([1]source_data!M176,[1]codelist_mapping!F:H,3,FALSE)),IF([1]source_data!L176&lt;&gt;"",CONCATENATE(VLOOKUP([1]source_data!K176,[1]codelist_mapping!F:H,3,FALSE)&amp;";"&amp;VLOOKUP([1]source_data!L176,[1]codelist_mapping!F:H,3,FALSE)),IF([1]source_data!K176&lt;&gt;"",CONCATENATE(VLOOKUP([1]source_data!K176,[1]codelist_mapping!F:H,3,FALSE)))))))</f>
        <v>GTIP040;GTIP130;GTIP020</v>
      </c>
      <c r="N174" s="9" t="str">
        <f>IF([1]source_data!G176="","",IF([1]source_data!D176="","",VLOOKUP([1]source_data!D176,[1]geo_data!A:I,9,FALSE)))</f>
        <v>Crewkerne</v>
      </c>
      <c r="O174" s="9" t="str">
        <f>IF([1]source_data!G176="","",IF([1]source_data!D176="","",VLOOKUP([1]source_data!D176,[1]geo_data!A:I,8,FALSE)))</f>
        <v>E05014356</v>
      </c>
      <c r="P174" s="9" t="str">
        <f>IF([1]source_data!G176="","",IF(LEFT(O174,3)="E05","WD",IF(LEFT(O174,3)="S13","WD",IF(LEFT(O174,3)="W05","WD",IF(LEFT(O174,3)="W06","UA",IF(LEFT(O174,3)="S12","CA",IF(LEFT(O174,3)="E06","UA",IF(LEFT(O174,3)="E07","NMD",IF(LEFT(O174,3)="E08","MD",IF(LEFT(O174,3)="E09","LONB"))))))))))</f>
        <v>WD</v>
      </c>
      <c r="Q174" s="9" t="str">
        <f>IF([1]source_data!G176="","",IF([1]source_data!D176="","",VLOOKUP([1]source_data!D176,[1]geo_data!A:I,7,FALSE)))</f>
        <v>Somerset</v>
      </c>
      <c r="R174" s="9" t="str">
        <f>IF([1]source_data!G176="","",IF([1]source_data!D176="","",VLOOKUP([1]source_data!D176,[1]geo_data!A:I,6,FALSE)))</f>
        <v>E06000066</v>
      </c>
      <c r="S174" s="9" t="str">
        <f>IF([1]source_data!G176="","",IF(LEFT(R174,3)="E05","WD",IF(LEFT(R174,3)="S13","WD",IF(LEFT(R174,3)="W05","WD",IF(LEFT(R174,3)="W06","UA",IF(LEFT(R174,3)="S12","CA",IF(LEFT(R174,3)="E06","UA",IF(LEFT(R174,3)="E07","NMD",IF(LEFT(R174,3)="E08","MD",IF(LEFT(R174,3)="E09","LONB"))))))))))</f>
        <v>UA</v>
      </c>
      <c r="T174" s="6" t="str">
        <f>IF([1]source_data!G176="","",IF([1]source_data!N176="","",[1]source_data!N176))</f>
        <v>Education Training &amp; Employment Grant</v>
      </c>
      <c r="U174" s="10">
        <f>IF([1]source_data!G176="","",[1]tailored_settings!$B$8)</f>
        <v>45622</v>
      </c>
      <c r="V174" s="6" t="str">
        <f>IF([1]source_data!G176="","",[1]tailored_settings!$B$9)</f>
        <v>http://www.longleigh.org/</v>
      </c>
      <c r="W174" s="8">
        <f>IF([1]source_data!G176="","",IF([1]source_data!O176="","",[1]source_data!O176))</f>
        <v>45223</v>
      </c>
      <c r="X174" s="8">
        <f>IF([1]source_data!G176="","",IF([1]source_data!P176="","",[1]source_data!P176))</f>
        <v>45268</v>
      </c>
      <c r="Y174" s="6" t="str">
        <f>IF([1]source_data!G176="","",IF([1]source_data!Q176="","",[1]source_data!Q176))</f>
        <v/>
      </c>
      <c r="Z174" s="11" t="str">
        <f>IF([1]source_data!G176="","",IF([1]source_data!I176="","",[1]tailored_settings!$B$10))</f>
        <v>Primary grant reason</v>
      </c>
      <c r="AA174" s="11" t="str">
        <f>IF([1]source_data!G176="","",IF([1]source_data!I176="","",[1]source_data!I176))</f>
        <v>10. Education Training and Employment</v>
      </c>
      <c r="AB174" s="11" t="str">
        <f>IF([1]source_data!G176="","",IF([1]source_data!J176="","",[1]tailored_settings!$B$11))</f>
        <v/>
      </c>
      <c r="AC174" s="11" t="str">
        <f>IF([1]source_data!G176="","",IF([1]source_data!J176="","",[1]source_data!J176))</f>
        <v/>
      </c>
      <c r="AD174" s="11" t="str">
        <f>IF([1]source_data!G176="","",IF([1]source_data!K176="","",[1]tailored_settings!$B$12))</f>
        <v>Grant purpose</v>
      </c>
      <c r="AE174" s="11" t="str">
        <f>IF([1]source_data!G176="","",IF([1]source_data!K176="","",[1]source_data!K176))</f>
        <v>Laptops</v>
      </c>
      <c r="AF174" s="11" t="str">
        <f>IF([1]source_data!G176="","",IF([1]source_data!L176="","",[1]tailored_settings!$B$13))</f>
        <v>Grant purpose</v>
      </c>
      <c r="AG174" s="11" t="str">
        <f>IF([1]source_data!G176="","",IF([1]source_data!L176="","",[1]source_data!L176))</f>
        <v>Stationery and other associated items</v>
      </c>
      <c r="AH174" s="11" t="str">
        <f>IF([1]source_data!G176="","",IF([1]source_data!M176="","",[1]tailored_settings!$B$14))</f>
        <v>Grant purpose</v>
      </c>
      <c r="AI174" s="11" t="str">
        <f>IF([1]source_data!G176="","",IF([1]source_data!M176="","",[1]source_data!M176))</f>
        <v>Appliances</v>
      </c>
    </row>
    <row r="175" spans="1:35" x14ac:dyDescent="0.2">
      <c r="A175" s="6" t="str">
        <f>IF([1]source_data!G177="","",IF(AND([1]source_data!C177&lt;&gt;"",[1]tailored_settings!$B$15="Publish"),CONCATENATE([1]tailored_settings!$B$2&amp;[1]source_data!C177),IF(AND([1]source_data!C177&lt;&gt;"",[1]tailored_settings!$B$15="Do not publish"),CONCATENATE([1]tailored_settings!$B$2&amp;TEXT(ROW(A175)-1,"0000")&amp;"_"&amp;TEXT(F175,"yyyy-mm")),CONCATENATE([1]tailored_settings!$B$2&amp;TEXT(ROW(A175)-1,"0000")&amp;"_"&amp;TEXT(F175,"yyyy-mm")))))</f>
        <v>360G-Longleigh-E23-00196W</v>
      </c>
      <c r="B175" s="6" t="str">
        <f>IF([1]source_data!G177="","",IF([1]source_data!E177&lt;&gt;"",[1]source_data!E177,CONCATENATE("Grant to "&amp;G175)))</f>
        <v>Grant to Individual Recipient</v>
      </c>
      <c r="C175" s="6" t="str">
        <f>IF([1]source_data!G177="","",IF([1]source_data!F177="","",[1]source_data!F177))</f>
        <v>Helping to alleviate financial hardship</v>
      </c>
      <c r="D175" s="7">
        <f>IF([1]source_data!G177="","",IF([1]source_data!G177="","",[1]source_data!G177))</f>
        <v>828.96</v>
      </c>
      <c r="E175" s="6" t="str">
        <f>IF([1]source_data!G177="","",[1]tailored_settings!$B$3)</f>
        <v>GBP</v>
      </c>
      <c r="F175" s="8">
        <f>IF([1]source_data!G177="","",IF([1]source_data!H177="","",[1]source_data!H177))</f>
        <v>45216</v>
      </c>
      <c r="G175" s="6" t="str">
        <f>IF([1]source_data!G177="","",[1]tailored_settings!$B$5)</f>
        <v>Individual Recipient</v>
      </c>
      <c r="H175" s="6" t="str">
        <f>IF([1]source_data!G177="","",IF(AND([1]source_data!A177&lt;&gt;"",[1]tailored_settings!$B$16="Publish"),CONCATENATE([1]tailored_settings!$B$2&amp;[1]source_data!A177),IF(AND([1]source_data!A177&lt;&gt;"",[1]tailored_settings!$B$16="Do not publish"),CONCATENATE([1]tailored_settings!$B$4&amp;TEXT(ROW(A175)-1,"0000")&amp;"_"&amp;TEXT(F175,"yyyy-mm")),CONCATENATE([1]tailored_settings!$B$4&amp;TEXT(ROW(A175)-1,"0000")&amp;"_"&amp;TEXT(F175,"yyyy-mm")))))</f>
        <v>360G-Longleigh-IND-0174_2023-10</v>
      </c>
      <c r="I175" s="6" t="str">
        <f>IF([1]source_data!G177="","",[1]tailored_settings!$B$7)</f>
        <v>Longleigh Foundation</v>
      </c>
      <c r="J175" s="6" t="str">
        <f>IF([1]source_data!G177="","",[1]tailored_settings!$B$6)</f>
        <v>GB-CHC-1169016</v>
      </c>
      <c r="K175" s="6" t="str">
        <f>IF([1]source_data!G177="","",IF([1]source_data!I177="","",VLOOKUP([1]source_data!I177,[1]codelist_mapping!A:C,3,FALSE)))</f>
        <v>GTIR030</v>
      </c>
      <c r="L175" s="6" t="str">
        <f>IF([1]source_data!G177="","",IF([1]source_data!J177="","",VLOOKUP([1]source_data!J177,[1]codelist_mapping!A:C,3,FALSE)))</f>
        <v/>
      </c>
      <c r="M175" s="6" t="str">
        <f>IF([1]source_data!G177="","",IF([1]source_data!K177="","",IF([1]source_data!M177&lt;&gt;"",CONCATENATE(VLOOKUP([1]source_data!K177,[1]codelist_mapping!F:H,3,FALSE)&amp;";"&amp;VLOOKUP([1]source_data!L177,[1]codelist_mapping!F:H,3,FALSE)&amp;";"&amp;VLOOKUP([1]source_data!M177,[1]codelist_mapping!F:H,3,FALSE)),IF([1]source_data!L177&lt;&gt;"",CONCATENATE(VLOOKUP([1]source_data!K177,[1]codelist_mapping!F:H,3,FALSE)&amp;";"&amp;VLOOKUP([1]source_data!L177,[1]codelist_mapping!F:H,3,FALSE)),IF([1]source_data!K177&lt;&gt;"",CONCATENATE(VLOOKUP([1]source_data!K177,[1]codelist_mapping!F:H,3,FALSE)))))))</f>
        <v>GTIP020</v>
      </c>
      <c r="N175" s="9" t="str">
        <f>IF([1]source_data!G177="","",IF([1]source_data!D177="","",VLOOKUP([1]source_data!D177,[1]geo_data!A:I,9,FALSE)))</f>
        <v>Smethwick</v>
      </c>
      <c r="O175" s="9" t="str">
        <f>IF([1]source_data!G177="","",IF([1]source_data!D177="","",VLOOKUP([1]source_data!D177,[1]geo_data!A:I,8,FALSE)))</f>
        <v>E05001277</v>
      </c>
      <c r="P175" s="9" t="str">
        <f>IF([1]source_data!G177="","",IF(LEFT(O175,3)="E05","WD",IF(LEFT(O175,3)="S13","WD",IF(LEFT(O175,3)="W05","WD",IF(LEFT(O175,3)="W06","UA",IF(LEFT(O175,3)="S12","CA",IF(LEFT(O175,3)="E06","UA",IF(LEFT(O175,3)="E07","NMD",IF(LEFT(O175,3)="E08","MD",IF(LEFT(O175,3)="E09","LONB"))))))))))</f>
        <v>WD</v>
      </c>
      <c r="Q175" s="9" t="str">
        <f>IF([1]source_data!G177="","",IF([1]source_data!D177="","",VLOOKUP([1]source_data!D177,[1]geo_data!A:I,7,FALSE)))</f>
        <v>Sandwell</v>
      </c>
      <c r="R175" s="9" t="str">
        <f>IF([1]source_data!G177="","",IF([1]source_data!D177="","",VLOOKUP([1]source_data!D177,[1]geo_data!A:I,6,FALSE)))</f>
        <v>E08000028</v>
      </c>
      <c r="S175" s="9" t="str">
        <f>IF([1]source_data!G177="","",IF(LEFT(R175,3)="E05","WD",IF(LEFT(R175,3)="S13","WD",IF(LEFT(R175,3)="W05","WD",IF(LEFT(R175,3)="W06","UA",IF(LEFT(R175,3)="S12","CA",IF(LEFT(R175,3)="E06","UA",IF(LEFT(R175,3)="E07","NMD",IF(LEFT(R175,3)="E08","MD",IF(LEFT(R175,3)="E09","LONB"))))))))))</f>
        <v>MD</v>
      </c>
      <c r="T175" s="6" t="str">
        <f>IF([1]source_data!G177="","",IF([1]source_data!N177="","",[1]source_data!N177))</f>
        <v>Hardship Grant</v>
      </c>
      <c r="U175" s="10">
        <f>IF([1]source_data!G177="","",[1]tailored_settings!$B$8)</f>
        <v>45622</v>
      </c>
      <c r="V175" s="6" t="str">
        <f>IF([1]source_data!G177="","",[1]tailored_settings!$B$9)</f>
        <v>http://www.longleigh.org/</v>
      </c>
      <c r="W175" s="8">
        <f>IF([1]source_data!G177="","",IF([1]source_data!O177="","",[1]source_data!O177))</f>
        <v>45216</v>
      </c>
      <c r="X175" s="8">
        <f>IF([1]source_data!G177="","",IF([1]source_data!P177="","",[1]source_data!P177))</f>
        <v>45362</v>
      </c>
      <c r="Y175" s="6" t="str">
        <f>IF([1]source_data!G177="","",IF([1]source_data!Q177="","",[1]source_data!Q177))</f>
        <v/>
      </c>
      <c r="Z175" s="11" t="str">
        <f>IF([1]source_data!G177="","",IF([1]source_data!I177="","",[1]tailored_settings!$B$10))</f>
        <v>Primary grant reason</v>
      </c>
      <c r="AA175" s="11" t="str">
        <f>IF([1]source_data!G177="","",IF([1]source_data!I177="","",[1]source_data!I177))</f>
        <v>1. Customer (or family member residing with them) with a diagnosed condition or disability (physical and/or sensory and/or behavioural)</v>
      </c>
      <c r="AB175" s="11" t="str">
        <f>IF([1]source_data!G177="","",IF([1]source_data!J177="","",[1]tailored_settings!$B$11))</f>
        <v/>
      </c>
      <c r="AC175" s="11" t="str">
        <f>IF([1]source_data!G177="","",IF([1]source_data!J177="","",[1]source_data!J177))</f>
        <v/>
      </c>
      <c r="AD175" s="11" t="str">
        <f>IF([1]source_data!G177="","",IF([1]source_data!K177="","",[1]tailored_settings!$B$12))</f>
        <v>Grant purpose</v>
      </c>
      <c r="AE175" s="11" t="str">
        <f>IF([1]source_data!G177="","",IF([1]source_data!K177="","",[1]source_data!K177))</f>
        <v>Appliances</v>
      </c>
      <c r="AF175" s="11" t="str">
        <f>IF([1]source_data!G177="","",IF([1]source_data!L177="","",[1]tailored_settings!$B$13))</f>
        <v/>
      </c>
      <c r="AG175" s="11" t="str">
        <f>IF([1]source_data!G177="","",IF([1]source_data!L177="","",[1]source_data!L177))</f>
        <v/>
      </c>
      <c r="AH175" s="11" t="str">
        <f>IF([1]source_data!G177="","",IF([1]source_data!M177="","",[1]tailored_settings!$B$14))</f>
        <v/>
      </c>
      <c r="AI175" s="11" t="str">
        <f>IF([1]source_data!G177="","",IF([1]source_data!M177="","",[1]source_data!M177))</f>
        <v/>
      </c>
    </row>
    <row r="176" spans="1:35" x14ac:dyDescent="0.2">
      <c r="A176" s="6" t="str">
        <f>IF([1]source_data!G178="","",IF(AND([1]source_data!C178&lt;&gt;"",[1]tailored_settings!$B$15="Publish"),CONCATENATE([1]tailored_settings!$B$2&amp;[1]source_data!C178),IF(AND([1]source_data!C178&lt;&gt;"",[1]tailored_settings!$B$15="Do not publish"),CONCATENATE([1]tailored_settings!$B$2&amp;TEXT(ROW(A176)-1,"0000")&amp;"_"&amp;TEXT(F176,"yyyy-mm")),CONCATENATE([1]tailored_settings!$B$2&amp;TEXT(ROW(A176)-1,"0000")&amp;"_"&amp;TEXT(F176,"yyyy-mm")))))</f>
        <v>360G-Longleigh-E23-00197W</v>
      </c>
      <c r="B176" s="6" t="str">
        <f>IF([1]source_data!G178="","",IF([1]source_data!E178&lt;&gt;"",[1]source_data!E178,CONCATENATE("Grant to "&amp;G176)))</f>
        <v>Grant to Individual Recipient</v>
      </c>
      <c r="C176" s="6" t="str">
        <f>IF([1]source_data!G178="","",IF([1]source_data!F178="","",[1]source_data!F178))</f>
        <v>Providing financial aid during a time of crisis</v>
      </c>
      <c r="D176" s="7">
        <f>IF([1]source_data!G178="","",IF([1]source_data!G178="","",[1]source_data!G178))</f>
        <v>500</v>
      </c>
      <c r="E176" s="6" t="str">
        <f>IF([1]source_data!G178="","",[1]tailored_settings!$B$3)</f>
        <v>GBP</v>
      </c>
      <c r="F176" s="8">
        <f>IF([1]source_data!G178="","",IF([1]source_data!H178="","",[1]source_data!H178))</f>
        <v>45216</v>
      </c>
      <c r="G176" s="6" t="str">
        <f>IF([1]source_data!G178="","",[1]tailored_settings!$B$5)</f>
        <v>Individual Recipient</v>
      </c>
      <c r="H176" s="6" t="str">
        <f>IF([1]source_data!G178="","",IF(AND([1]source_data!A178&lt;&gt;"",[1]tailored_settings!$B$16="Publish"),CONCATENATE([1]tailored_settings!$B$2&amp;[1]source_data!A178),IF(AND([1]source_data!A178&lt;&gt;"",[1]tailored_settings!$B$16="Do not publish"),CONCATENATE([1]tailored_settings!$B$4&amp;TEXT(ROW(A176)-1,"0000")&amp;"_"&amp;TEXT(F176,"yyyy-mm")),CONCATENATE([1]tailored_settings!$B$4&amp;TEXT(ROW(A176)-1,"0000")&amp;"_"&amp;TEXT(F176,"yyyy-mm")))))</f>
        <v>360G-Longleigh-IND-0175_2023-10</v>
      </c>
      <c r="I176" s="6" t="str">
        <f>IF([1]source_data!G178="","",[1]tailored_settings!$B$7)</f>
        <v>Longleigh Foundation</v>
      </c>
      <c r="J176" s="6" t="str">
        <f>IF([1]source_data!G178="","",[1]tailored_settings!$B$6)</f>
        <v>GB-CHC-1169016</v>
      </c>
      <c r="K176" s="6" t="str">
        <f>IF([1]source_data!G178="","",IF([1]source_data!I178="","",VLOOKUP([1]source_data!I178,[1]codelist_mapping!A:C,3,FALSE)))</f>
        <v>GTIR060</v>
      </c>
      <c r="L176" s="6" t="str">
        <f>IF([1]source_data!G178="","",IF([1]source_data!J178="","",VLOOKUP([1]source_data!J178,[1]codelist_mapping!A:C,3,FALSE)))</f>
        <v/>
      </c>
      <c r="M176" s="6" t="str">
        <f>IF([1]source_data!G178="","",IF([1]source_data!K178="","",IF([1]source_data!M178&lt;&gt;"",CONCATENATE(VLOOKUP([1]source_data!K178,[1]codelist_mapping!F:H,3,FALSE)&amp;";"&amp;VLOOKUP([1]source_data!L178,[1]codelist_mapping!F:H,3,FALSE)&amp;";"&amp;VLOOKUP([1]source_data!M178,[1]codelist_mapping!F:H,3,FALSE)),IF([1]source_data!L178&lt;&gt;"",CONCATENATE(VLOOKUP([1]source_data!K178,[1]codelist_mapping!F:H,3,FALSE)&amp;";"&amp;VLOOKUP([1]source_data!L178,[1]codelist_mapping!F:H,3,FALSE)),IF([1]source_data!K178&lt;&gt;"",CONCATENATE(VLOOKUP([1]source_data!K178,[1]codelist_mapping!F:H,3,FALSE)))))))</f>
        <v>GTIP070;GTIP080;GTIP110</v>
      </c>
      <c r="N176" s="9" t="str">
        <f>IF([1]source_data!G178="","",IF([1]source_data!D178="","",VLOOKUP([1]source_data!D178,[1]geo_data!A:I,9,FALSE)))</f>
        <v>Dunstable Central</v>
      </c>
      <c r="O176" s="9" t="str">
        <f>IF([1]source_data!G178="","",IF([1]source_data!D178="","",VLOOKUP([1]source_data!D178,[1]geo_data!A:I,8,FALSE)))</f>
        <v>E05014403</v>
      </c>
      <c r="P176" s="9" t="str">
        <f>IF([1]source_data!G178="","",IF(LEFT(O176,3)="E05","WD",IF(LEFT(O176,3)="S13","WD",IF(LEFT(O176,3)="W05","WD",IF(LEFT(O176,3)="W06","UA",IF(LEFT(O176,3)="S12","CA",IF(LEFT(O176,3)="E06","UA",IF(LEFT(O176,3)="E07","NMD",IF(LEFT(O176,3)="E08","MD",IF(LEFT(O176,3)="E09","LONB"))))))))))</f>
        <v>WD</v>
      </c>
      <c r="Q176" s="9" t="str">
        <f>IF([1]source_data!G178="","",IF([1]source_data!D178="","",VLOOKUP([1]source_data!D178,[1]geo_data!A:I,7,FALSE)))</f>
        <v>Central Bedfordshire</v>
      </c>
      <c r="R176" s="9" t="str">
        <f>IF([1]source_data!G178="","",IF([1]source_data!D178="","",VLOOKUP([1]source_data!D178,[1]geo_data!A:I,6,FALSE)))</f>
        <v>E06000056</v>
      </c>
      <c r="S176" s="9" t="str">
        <f>IF([1]source_data!G178="","",IF(LEFT(R176,3)="E05","WD",IF(LEFT(R176,3)="S13","WD",IF(LEFT(R176,3)="W05","WD",IF(LEFT(R176,3)="W06","UA",IF(LEFT(R176,3)="S12","CA",IF(LEFT(R176,3)="E06","UA",IF(LEFT(R176,3)="E07","NMD",IF(LEFT(R176,3)="E08","MD",IF(LEFT(R176,3)="E09","LONB"))))))))))</f>
        <v>UA</v>
      </c>
      <c r="T176" s="6" t="str">
        <f>IF([1]source_data!G178="","",IF([1]source_data!N178="","",[1]source_data!N178))</f>
        <v>Crisis Grant</v>
      </c>
      <c r="U176" s="10">
        <f>IF([1]source_data!G178="","",[1]tailored_settings!$B$8)</f>
        <v>45622</v>
      </c>
      <c r="V176" s="6" t="str">
        <f>IF([1]source_data!G178="","",[1]tailored_settings!$B$9)</f>
        <v>http://www.longleigh.org/</v>
      </c>
      <c r="W176" s="8">
        <f>IF([1]source_data!G178="","",IF([1]source_data!O178="","",[1]source_data!O178))</f>
        <v>45216</v>
      </c>
      <c r="X176" s="8">
        <f>IF([1]source_data!G178="","",IF([1]source_data!P178="","",[1]source_data!P178))</f>
        <v>45272</v>
      </c>
      <c r="Y176" s="6" t="str">
        <f>IF([1]source_data!G178="","",IF([1]source_data!Q178="","",[1]source_data!Q178))</f>
        <v/>
      </c>
      <c r="Z176" s="11" t="str">
        <f>IF([1]source_data!G178="","",IF([1]source_data!I178="","",[1]tailored_settings!$B$10))</f>
        <v>Primary grant reason</v>
      </c>
      <c r="AA176" s="11" t="str">
        <f>IF([1]source_data!G178="","",IF([1]source_data!I178="","",[1]source_data!I178))</f>
        <v>4. Customer/family fleeing from a violent or abusive relationship</v>
      </c>
      <c r="AB176" s="11" t="str">
        <f>IF([1]source_data!G178="","",IF([1]source_data!J178="","",[1]tailored_settings!$B$11))</f>
        <v/>
      </c>
      <c r="AC176" s="11" t="str">
        <f>IF([1]source_data!G178="","",IF([1]source_data!J178="","",[1]source_data!J178))</f>
        <v/>
      </c>
      <c r="AD176" s="11" t="str">
        <f>IF([1]source_data!G178="","",IF([1]source_data!K178="","",[1]tailored_settings!$B$12))</f>
        <v>Grant purpose</v>
      </c>
      <c r="AE176" s="11" t="str">
        <f>IF([1]source_data!G178="","",IF([1]source_data!K178="","",[1]source_data!K178))</f>
        <v>Food Vouchers</v>
      </c>
      <c r="AF176" s="11" t="str">
        <f>IF([1]source_data!G178="","",IF([1]source_data!L178="","",[1]tailored_settings!$B$13))</f>
        <v>Grant purpose</v>
      </c>
      <c r="AG176" s="11" t="str">
        <f>IF([1]source_data!G178="","",IF([1]source_data!L178="","",[1]source_data!L178))</f>
        <v>Clothing</v>
      </c>
      <c r="AH176" s="11" t="str">
        <f>IF([1]source_data!G178="","",IF([1]source_data!M178="","",[1]tailored_settings!$B$14))</f>
        <v>Grant purpose</v>
      </c>
      <c r="AI176" s="11" t="str">
        <f>IF([1]source_data!G178="","",IF([1]source_data!M178="","",[1]source_data!M178))</f>
        <v>Toys and Books</v>
      </c>
    </row>
    <row r="177" spans="1:35" x14ac:dyDescent="0.2">
      <c r="A177" s="6" t="str">
        <f>IF([1]source_data!G179="","",IF(AND([1]source_data!C179&lt;&gt;"",[1]tailored_settings!$B$15="Publish"),CONCATENATE([1]tailored_settings!$B$2&amp;[1]source_data!C179),IF(AND([1]source_data!C179&lt;&gt;"",[1]tailored_settings!$B$15="Do not publish"),CONCATENATE([1]tailored_settings!$B$2&amp;TEXT(ROW(A177)-1,"0000")&amp;"_"&amp;TEXT(F177,"yyyy-mm")),CONCATENATE([1]tailored_settings!$B$2&amp;TEXT(ROW(A177)-1,"0000")&amp;"_"&amp;TEXT(F177,"yyyy-mm")))))</f>
        <v>360G-Longleigh-E23-00198W</v>
      </c>
      <c r="B177" s="6" t="str">
        <f>IF([1]source_data!G179="","",IF([1]source_data!E179&lt;&gt;"",[1]source_data!E179,CONCATENATE("Grant to "&amp;G177)))</f>
        <v>Grant to Individual Recipient</v>
      </c>
      <c r="C177" s="6" t="str">
        <f>IF([1]source_data!G179="","",IF([1]source_data!F179="","",[1]source_data!F179))</f>
        <v>Helping to alleviate financial hardship</v>
      </c>
      <c r="D177" s="7">
        <f>IF([1]source_data!G179="","",IF([1]source_data!G179="","",[1]source_data!G179))</f>
        <v>1023</v>
      </c>
      <c r="E177" s="6" t="str">
        <f>IF([1]source_data!G179="","",[1]tailored_settings!$B$3)</f>
        <v>GBP</v>
      </c>
      <c r="F177" s="8">
        <f>IF([1]source_data!G179="","",IF([1]source_data!H179="","",[1]source_data!H179))</f>
        <v>45217</v>
      </c>
      <c r="G177" s="6" t="str">
        <f>IF([1]source_data!G179="","",[1]tailored_settings!$B$5)</f>
        <v>Individual Recipient</v>
      </c>
      <c r="H177" s="6" t="str">
        <f>IF([1]source_data!G179="","",IF(AND([1]source_data!A179&lt;&gt;"",[1]tailored_settings!$B$16="Publish"),CONCATENATE([1]tailored_settings!$B$2&amp;[1]source_data!A179),IF(AND([1]source_data!A179&lt;&gt;"",[1]tailored_settings!$B$16="Do not publish"),CONCATENATE([1]tailored_settings!$B$4&amp;TEXT(ROW(A177)-1,"0000")&amp;"_"&amp;TEXT(F177,"yyyy-mm")),CONCATENATE([1]tailored_settings!$B$4&amp;TEXT(ROW(A177)-1,"0000")&amp;"_"&amp;TEXT(F177,"yyyy-mm")))))</f>
        <v>360G-Longleigh-IND-0176_2023-10</v>
      </c>
      <c r="I177" s="6" t="str">
        <f>IF([1]source_data!G179="","",[1]tailored_settings!$B$7)</f>
        <v>Longleigh Foundation</v>
      </c>
      <c r="J177" s="6" t="str">
        <f>IF([1]source_data!G179="","",[1]tailored_settings!$B$6)</f>
        <v>GB-CHC-1169016</v>
      </c>
      <c r="K177" s="6" t="str">
        <f>IF([1]source_data!G179="","",IF([1]source_data!I179="","",VLOOKUP([1]source_data!I179,[1]codelist_mapping!A:C,3,FALSE)))</f>
        <v>GTIR080</v>
      </c>
      <c r="L177" s="6" t="str">
        <f>IF([1]source_data!G179="","",IF([1]source_data!J179="","",VLOOKUP([1]source_data!J179,[1]codelist_mapping!A:C,3,FALSE)))</f>
        <v/>
      </c>
      <c r="M177" s="6" t="str">
        <f>IF([1]source_data!G179="","",IF([1]source_data!K179="","",IF([1]source_data!M179&lt;&gt;"",CONCATENATE(VLOOKUP([1]source_data!K179,[1]codelist_mapping!F:H,3,FALSE)&amp;";"&amp;VLOOKUP([1]source_data!L179,[1]codelist_mapping!F:H,3,FALSE)&amp;";"&amp;VLOOKUP([1]source_data!M179,[1]codelist_mapping!F:H,3,FALSE)),IF([1]source_data!L179&lt;&gt;"",CONCATENATE(VLOOKUP([1]source_data!K179,[1]codelist_mapping!F:H,3,FALSE)&amp;";"&amp;VLOOKUP([1]source_data!L179,[1]codelist_mapping!F:H,3,FALSE)),IF([1]source_data!K179&lt;&gt;"",CONCATENATE(VLOOKUP([1]source_data!K179,[1]codelist_mapping!F:H,3,FALSE)))))))</f>
        <v>GTIP020</v>
      </c>
      <c r="N177" s="9" t="str">
        <f>IF([1]source_data!G179="","",IF([1]source_data!D179="","",VLOOKUP([1]source_data!D179,[1]geo_data!A:I,9,FALSE)))</f>
        <v>Hart Plain</v>
      </c>
      <c r="O177" s="9" t="str">
        <f>IF([1]source_data!G179="","",IF([1]source_data!D179="","",VLOOKUP([1]source_data!D179,[1]geo_data!A:I,8,FALSE)))</f>
        <v>E05004572</v>
      </c>
      <c r="P177" s="9" t="str">
        <f>IF([1]source_data!G179="","",IF(LEFT(O177,3)="E05","WD",IF(LEFT(O177,3)="S13","WD",IF(LEFT(O177,3)="W05","WD",IF(LEFT(O177,3)="W06","UA",IF(LEFT(O177,3)="S12","CA",IF(LEFT(O177,3)="E06","UA",IF(LEFT(O177,3)="E07","NMD",IF(LEFT(O177,3)="E08","MD",IF(LEFT(O177,3)="E09","LONB"))))))))))</f>
        <v>WD</v>
      </c>
      <c r="Q177" s="9" t="str">
        <f>IF([1]source_data!G179="","",IF([1]source_data!D179="","",VLOOKUP([1]source_data!D179,[1]geo_data!A:I,7,FALSE)))</f>
        <v>Havant</v>
      </c>
      <c r="R177" s="9" t="str">
        <f>IF([1]source_data!G179="","",IF([1]source_data!D179="","",VLOOKUP([1]source_data!D179,[1]geo_data!A:I,6,FALSE)))</f>
        <v>E07000090</v>
      </c>
      <c r="S177" s="9" t="str">
        <f>IF([1]source_data!G179="","",IF(LEFT(R177,3)="E05","WD",IF(LEFT(R177,3)="S13","WD",IF(LEFT(R177,3)="W05","WD",IF(LEFT(R177,3)="W06","UA",IF(LEFT(R177,3)="S12","CA",IF(LEFT(R177,3)="E06","UA",IF(LEFT(R177,3)="E07","NMD",IF(LEFT(R177,3)="E08","MD",IF(LEFT(R177,3)="E09","LONB"))))))))))</f>
        <v>NMD</v>
      </c>
      <c r="T177" s="6" t="str">
        <f>IF([1]source_data!G179="","",IF([1]source_data!N179="","",[1]source_data!N179))</f>
        <v>Hardship Grant</v>
      </c>
      <c r="U177" s="10">
        <f>IF([1]source_data!G179="","",[1]tailored_settings!$B$8)</f>
        <v>45622</v>
      </c>
      <c r="V177" s="6" t="str">
        <f>IF([1]source_data!G179="","",[1]tailored_settings!$B$9)</f>
        <v>http://www.longleigh.org/</v>
      </c>
      <c r="W177" s="8">
        <f>IF([1]source_data!G179="","",IF([1]source_data!O179="","",[1]source_data!O179))</f>
        <v>45217</v>
      </c>
      <c r="X177" s="8">
        <f>IF([1]source_data!G179="","",IF([1]source_data!P179="","",[1]source_data!P179))</f>
        <v>45300</v>
      </c>
      <c r="Y177" s="6" t="str">
        <f>IF([1]source_data!G179="","",IF([1]source_data!Q179="","",[1]source_data!Q179))</f>
        <v/>
      </c>
      <c r="Z177" s="11" t="str">
        <f>IF([1]source_data!G179="","",IF([1]source_data!I179="","",[1]tailored_settings!$B$10))</f>
        <v>Primary grant reason</v>
      </c>
      <c r="AA177" s="11" t="str">
        <f>IF([1]source_data!G179="","",IF([1]source_data!I179="","",[1]source_data!I179))</f>
        <v>3  Customer/family moving from homelessness/supported living into independent living</v>
      </c>
      <c r="AB177" s="11" t="str">
        <f>IF([1]source_data!G179="","",IF([1]source_data!J179="","",[1]tailored_settings!$B$11))</f>
        <v/>
      </c>
      <c r="AC177" s="11" t="str">
        <f>IF([1]source_data!G179="","",IF([1]source_data!J179="","",[1]source_data!J179))</f>
        <v/>
      </c>
      <c r="AD177" s="11" t="str">
        <f>IF([1]source_data!G179="","",IF([1]source_data!K179="","",[1]tailored_settings!$B$12))</f>
        <v>Grant purpose</v>
      </c>
      <c r="AE177" s="11" t="str">
        <f>IF([1]source_data!G179="","",IF([1]source_data!K179="","",[1]source_data!K179))</f>
        <v>Appliances</v>
      </c>
      <c r="AF177" s="11" t="str">
        <f>IF([1]source_data!G179="","",IF([1]source_data!L179="","",[1]tailored_settings!$B$13))</f>
        <v/>
      </c>
      <c r="AG177" s="11" t="str">
        <f>IF([1]source_data!G179="","",IF([1]source_data!L179="","",[1]source_data!L179))</f>
        <v/>
      </c>
      <c r="AH177" s="11" t="str">
        <f>IF([1]source_data!G179="","",IF([1]source_data!M179="","",[1]tailored_settings!$B$14))</f>
        <v/>
      </c>
      <c r="AI177" s="11" t="str">
        <f>IF([1]source_data!G179="","",IF([1]source_data!M179="","",[1]source_data!M179))</f>
        <v/>
      </c>
    </row>
    <row r="178" spans="1:35" x14ac:dyDescent="0.2">
      <c r="A178" s="6" t="str">
        <f>IF([1]source_data!G180="","",IF(AND([1]source_data!C180&lt;&gt;"",[1]tailored_settings!$B$15="Publish"),CONCATENATE([1]tailored_settings!$B$2&amp;[1]source_data!C180),IF(AND([1]source_data!C180&lt;&gt;"",[1]tailored_settings!$B$15="Do not publish"),CONCATENATE([1]tailored_settings!$B$2&amp;TEXT(ROW(A178)-1,"0000")&amp;"_"&amp;TEXT(F178,"yyyy-mm")),CONCATENATE([1]tailored_settings!$B$2&amp;TEXT(ROW(A178)-1,"0000")&amp;"_"&amp;TEXT(F178,"yyyy-mm")))))</f>
        <v>360G-Longleigh-E23-00199W</v>
      </c>
      <c r="B178" s="6" t="str">
        <f>IF([1]source_data!G180="","",IF([1]source_data!E180&lt;&gt;"",[1]source_data!E180,CONCATENATE("Grant to "&amp;G178)))</f>
        <v>Grant to Individual Recipient</v>
      </c>
      <c r="C178" s="6" t="str">
        <f>IF([1]source_data!G180="","",IF([1]source_data!F180="","",[1]source_data!F180))</f>
        <v>Helping to alleviate financial hardship</v>
      </c>
      <c r="D178" s="7">
        <f>IF([1]source_data!G180="","",IF([1]source_data!G180="","",[1]source_data!G180))</f>
        <v>902.98</v>
      </c>
      <c r="E178" s="6" t="str">
        <f>IF([1]source_data!G180="","",[1]tailored_settings!$B$3)</f>
        <v>GBP</v>
      </c>
      <c r="F178" s="8">
        <f>IF([1]source_data!G180="","",IF([1]source_data!H180="","",[1]source_data!H180))</f>
        <v>45217</v>
      </c>
      <c r="G178" s="6" t="str">
        <f>IF([1]source_data!G180="","",[1]tailored_settings!$B$5)</f>
        <v>Individual Recipient</v>
      </c>
      <c r="H178" s="6" t="str">
        <f>IF([1]source_data!G180="","",IF(AND([1]source_data!A180&lt;&gt;"",[1]tailored_settings!$B$16="Publish"),CONCATENATE([1]tailored_settings!$B$2&amp;[1]source_data!A180),IF(AND([1]source_data!A180&lt;&gt;"",[1]tailored_settings!$B$16="Do not publish"),CONCATENATE([1]tailored_settings!$B$4&amp;TEXT(ROW(A178)-1,"0000")&amp;"_"&amp;TEXT(F178,"yyyy-mm")),CONCATENATE([1]tailored_settings!$B$4&amp;TEXT(ROW(A178)-1,"0000")&amp;"_"&amp;TEXT(F178,"yyyy-mm")))))</f>
        <v>360G-Longleigh-IND-0177_2023-10</v>
      </c>
      <c r="I178" s="6" t="str">
        <f>IF([1]source_data!G180="","",[1]tailored_settings!$B$7)</f>
        <v>Longleigh Foundation</v>
      </c>
      <c r="J178" s="6" t="str">
        <f>IF([1]source_data!G180="","",[1]tailored_settings!$B$6)</f>
        <v>GB-CHC-1169016</v>
      </c>
      <c r="K178" s="6" t="str">
        <f>IF([1]source_data!G180="","",IF([1]source_data!I180="","",VLOOKUP([1]source_data!I180,[1]codelist_mapping!A:C,3,FALSE)))</f>
        <v>GTIR030</v>
      </c>
      <c r="L178" s="6" t="str">
        <f>IF([1]source_data!G180="","",IF([1]source_data!J180="","",VLOOKUP([1]source_data!J180,[1]codelist_mapping!A:C,3,FALSE)))</f>
        <v>GTIR040</v>
      </c>
      <c r="M178" s="6" t="str">
        <f>IF([1]source_data!G180="","",IF([1]source_data!K180="","",IF([1]source_data!M180&lt;&gt;"",CONCATENATE(VLOOKUP([1]source_data!K180,[1]codelist_mapping!F:H,3,FALSE)&amp;";"&amp;VLOOKUP([1]source_data!L180,[1]codelist_mapping!F:H,3,FALSE)&amp;";"&amp;VLOOKUP([1]source_data!M180,[1]codelist_mapping!F:H,3,FALSE)),IF([1]source_data!L180&lt;&gt;"",CONCATENATE(VLOOKUP([1]source_data!K180,[1]codelist_mapping!F:H,3,FALSE)&amp;";"&amp;VLOOKUP([1]source_data!L180,[1]codelist_mapping!F:H,3,FALSE)),IF([1]source_data!K180&lt;&gt;"",CONCATENATE(VLOOKUP([1]source_data!K180,[1]codelist_mapping!F:H,3,FALSE)))))))</f>
        <v>GTIP020;GTIP070;GTIP050</v>
      </c>
      <c r="N178" s="9" t="str">
        <f>IF([1]source_data!G180="","",IF([1]source_data!D180="","",VLOOKUP([1]source_data!D180,[1]geo_data!A:I,9,FALSE)))</f>
        <v>Banbury Hardwick</v>
      </c>
      <c r="O178" s="9" t="str">
        <f>IF([1]source_data!G180="","",IF([1]source_data!D180="","",VLOOKUP([1]source_data!D180,[1]geo_data!A:I,8,FALSE)))</f>
        <v>E05010923</v>
      </c>
      <c r="P178" s="9" t="str">
        <f>IF([1]source_data!G180="","",IF(LEFT(O178,3)="E05","WD",IF(LEFT(O178,3)="S13","WD",IF(LEFT(O178,3)="W05","WD",IF(LEFT(O178,3)="W06","UA",IF(LEFT(O178,3)="S12","CA",IF(LEFT(O178,3)="E06","UA",IF(LEFT(O178,3)="E07","NMD",IF(LEFT(O178,3)="E08","MD",IF(LEFT(O178,3)="E09","LONB"))))))))))</f>
        <v>WD</v>
      </c>
      <c r="Q178" s="9" t="str">
        <f>IF([1]source_data!G180="","",IF([1]source_data!D180="","",VLOOKUP([1]source_data!D180,[1]geo_data!A:I,7,FALSE)))</f>
        <v>Cherwell</v>
      </c>
      <c r="R178" s="9" t="str">
        <f>IF([1]source_data!G180="","",IF([1]source_data!D180="","",VLOOKUP([1]source_data!D180,[1]geo_data!A:I,6,FALSE)))</f>
        <v>E07000177</v>
      </c>
      <c r="S178" s="9" t="str">
        <f>IF([1]source_data!G180="","",IF(LEFT(R178,3)="E05","WD",IF(LEFT(R178,3)="S13","WD",IF(LEFT(R178,3)="W05","WD",IF(LEFT(R178,3)="W06","UA",IF(LEFT(R178,3)="S12","CA",IF(LEFT(R178,3)="E06","UA",IF(LEFT(R178,3)="E07","NMD",IF(LEFT(R178,3)="E08","MD",IF(LEFT(R178,3)="E09","LONB"))))))))))</f>
        <v>NMD</v>
      </c>
      <c r="T178" s="6" t="str">
        <f>IF([1]source_data!G180="","",IF([1]source_data!N180="","",[1]source_data!N180))</f>
        <v>Hardship Grant</v>
      </c>
      <c r="U178" s="10">
        <f>IF([1]source_data!G180="","",[1]tailored_settings!$B$8)</f>
        <v>45622</v>
      </c>
      <c r="V178" s="6" t="str">
        <f>IF([1]source_data!G180="","",[1]tailored_settings!$B$9)</f>
        <v>http://www.longleigh.org/</v>
      </c>
      <c r="W178" s="8">
        <f>IF([1]source_data!G180="","",IF([1]source_data!O180="","",[1]source_data!O180))</f>
        <v>45217</v>
      </c>
      <c r="X178" s="8">
        <f>IF([1]source_data!G180="","",IF([1]source_data!P180="","",[1]source_data!P180))</f>
        <v>45345</v>
      </c>
      <c r="Y178" s="6" t="str">
        <f>IF([1]source_data!G180="","",IF([1]source_data!Q180="","",[1]source_data!Q180))</f>
        <v/>
      </c>
      <c r="Z178" s="11" t="str">
        <f>IF([1]source_data!G180="","",IF([1]source_data!I180="","",[1]tailored_settings!$B$10))</f>
        <v>Primary grant reason</v>
      </c>
      <c r="AA178" s="11" t="str">
        <f>IF([1]source_data!G180="","",IF([1]source_data!I180="","",[1]source_data!I180))</f>
        <v>1. Customer (or family member residing with them) with a diagnosed condition or disability (physical and/or sensory and/or behavioural)</v>
      </c>
      <c r="AB178" s="11" t="str">
        <f>IF([1]source_data!G180="","",IF([1]source_data!J180="","",[1]tailored_settings!$B$11))</f>
        <v>Secondary grant reason</v>
      </c>
      <c r="AC178" s="11" t="str">
        <f>IF([1]source_data!G180="","",IF([1]source_data!J180="","",[1]source_data!J180))</f>
        <v>2. Customer receiving medication and/or therapy for a mental health condition or substance addiction</v>
      </c>
      <c r="AD178" s="11" t="str">
        <f>IF([1]source_data!G180="","",IF([1]source_data!K180="","",[1]tailored_settings!$B$12))</f>
        <v>Grant purpose</v>
      </c>
      <c r="AE178" s="11" t="str">
        <f>IF([1]source_data!G180="","",IF([1]source_data!K180="","",[1]source_data!K180))</f>
        <v>Appliances</v>
      </c>
      <c r="AF178" s="11" t="str">
        <f>IF([1]source_data!G180="","",IF([1]source_data!L180="","",[1]tailored_settings!$B$13))</f>
        <v>Grant purpose</v>
      </c>
      <c r="AG178" s="11" t="str">
        <f>IF([1]source_data!G180="","",IF([1]source_data!L180="","",[1]source_data!L180))</f>
        <v>Food Vouchers</v>
      </c>
      <c r="AH178" s="11" t="str">
        <f>IF([1]source_data!G180="","",IF([1]source_data!M180="","",[1]tailored_settings!$B$14))</f>
        <v>Grant purpose</v>
      </c>
      <c r="AI178" s="11" t="str">
        <f>IF([1]source_data!G180="","",IF([1]source_data!M180="","",[1]source_data!M180))</f>
        <v>Utility Vouchers</v>
      </c>
    </row>
    <row r="179" spans="1:35" x14ac:dyDescent="0.2">
      <c r="A179" s="6" t="str">
        <f>IF([1]source_data!G181="","",IF(AND([1]source_data!C181&lt;&gt;"",[1]tailored_settings!$B$15="Publish"),CONCATENATE([1]tailored_settings!$B$2&amp;[1]source_data!C181),IF(AND([1]source_data!C181&lt;&gt;"",[1]tailored_settings!$B$15="Do not publish"),CONCATENATE([1]tailored_settings!$B$2&amp;TEXT(ROW(A179)-1,"0000")&amp;"_"&amp;TEXT(F179,"yyyy-mm")),CONCATENATE([1]tailored_settings!$B$2&amp;TEXT(ROW(A179)-1,"0000")&amp;"_"&amp;TEXT(F179,"yyyy-mm")))))</f>
        <v>360G-Longleigh-E23-00200W</v>
      </c>
      <c r="B179" s="6" t="str">
        <f>IF([1]source_data!G181="","",IF([1]source_data!E181&lt;&gt;"",[1]source_data!E181,CONCATENATE("Grant to "&amp;G179)))</f>
        <v>Grant to Individual Recipient</v>
      </c>
      <c r="C179" s="6" t="str">
        <f>IF([1]source_data!G181="","",IF([1]source_data!F181="","",[1]source_data!F181))</f>
        <v>Helping to alleviate financial hardship</v>
      </c>
      <c r="D179" s="7">
        <f>IF([1]source_data!G181="","",IF([1]source_data!G181="","",[1]source_data!G181))</f>
        <v>1000</v>
      </c>
      <c r="E179" s="6" t="str">
        <f>IF([1]source_data!G181="","",[1]tailored_settings!$B$3)</f>
        <v>GBP</v>
      </c>
      <c r="F179" s="8">
        <f>IF([1]source_data!G181="","",IF([1]source_data!H181="","",[1]source_data!H181))</f>
        <v>45217</v>
      </c>
      <c r="G179" s="6" t="str">
        <f>IF([1]source_data!G181="","",[1]tailored_settings!$B$5)</f>
        <v>Individual Recipient</v>
      </c>
      <c r="H179" s="6" t="str">
        <f>IF([1]source_data!G181="","",IF(AND([1]source_data!A181&lt;&gt;"",[1]tailored_settings!$B$16="Publish"),CONCATENATE([1]tailored_settings!$B$2&amp;[1]source_data!A181),IF(AND([1]source_data!A181&lt;&gt;"",[1]tailored_settings!$B$16="Do not publish"),CONCATENATE([1]tailored_settings!$B$4&amp;TEXT(ROW(A179)-1,"0000")&amp;"_"&amp;TEXT(F179,"yyyy-mm")),CONCATENATE([1]tailored_settings!$B$4&amp;TEXT(ROW(A179)-1,"0000")&amp;"_"&amp;TEXT(F179,"yyyy-mm")))))</f>
        <v>360G-Longleigh-IND-0178_2023-10</v>
      </c>
      <c r="I179" s="6" t="str">
        <f>IF([1]source_data!G181="","",[1]tailored_settings!$B$7)</f>
        <v>Longleigh Foundation</v>
      </c>
      <c r="J179" s="6" t="str">
        <f>IF([1]source_data!G181="","",[1]tailored_settings!$B$6)</f>
        <v>GB-CHC-1169016</v>
      </c>
      <c r="K179" s="6" t="str">
        <f>IF([1]source_data!G181="","",IF([1]source_data!I181="","",VLOOKUP([1]source_data!I181,[1]codelist_mapping!A:C,3,FALSE)))</f>
        <v>GTIR030</v>
      </c>
      <c r="L179" s="6" t="str">
        <f>IF([1]source_data!G181="","",IF([1]source_data!J181="","",VLOOKUP([1]source_data!J181,[1]codelist_mapping!A:C,3,FALSE)))</f>
        <v/>
      </c>
      <c r="M179" s="6" t="str">
        <f>IF([1]source_data!G181="","",IF([1]source_data!K181="","",IF([1]source_data!M181&lt;&gt;"",CONCATENATE(VLOOKUP([1]source_data!K181,[1]codelist_mapping!F:H,3,FALSE)&amp;";"&amp;VLOOKUP([1]source_data!L181,[1]codelist_mapping!F:H,3,FALSE)&amp;";"&amp;VLOOKUP([1]source_data!M181,[1]codelist_mapping!F:H,3,FALSE)),IF([1]source_data!L181&lt;&gt;"",CONCATENATE(VLOOKUP([1]source_data!K181,[1]codelist_mapping!F:H,3,FALSE)&amp;";"&amp;VLOOKUP([1]source_data!L181,[1]codelist_mapping!F:H,3,FALSE)),IF([1]source_data!K181&lt;&gt;"",CONCATENATE(VLOOKUP([1]source_data!K181,[1]codelist_mapping!F:H,3,FALSE)))))))</f>
        <v>GTIP020;GTIP070</v>
      </c>
      <c r="N179" s="9" t="str">
        <f>IF([1]source_data!G181="","",IF([1]source_data!D181="","",VLOOKUP([1]source_data!D181,[1]geo_data!A:I,9,FALSE)))</f>
        <v>Bowbrook</v>
      </c>
      <c r="O179" s="9" t="str">
        <f>IF([1]source_data!G181="","",IF([1]source_data!D181="","",VLOOKUP([1]source_data!D181,[1]geo_data!A:I,8,FALSE)))</f>
        <v>E05008144</v>
      </c>
      <c r="P179" s="9" t="str">
        <f>IF([1]source_data!G181="","",IF(LEFT(O179,3)="E05","WD",IF(LEFT(O179,3)="S13","WD",IF(LEFT(O179,3)="W05","WD",IF(LEFT(O179,3)="W06","UA",IF(LEFT(O179,3)="S12","CA",IF(LEFT(O179,3)="E06","UA",IF(LEFT(O179,3)="E07","NMD",IF(LEFT(O179,3)="E08","MD",IF(LEFT(O179,3)="E09","LONB"))))))))))</f>
        <v>WD</v>
      </c>
      <c r="Q179" s="9" t="str">
        <f>IF([1]source_data!G181="","",IF([1]source_data!D181="","",VLOOKUP([1]source_data!D181,[1]geo_data!A:I,7,FALSE)))</f>
        <v>Shropshire</v>
      </c>
      <c r="R179" s="9" t="str">
        <f>IF([1]source_data!G181="","",IF([1]source_data!D181="","",VLOOKUP([1]source_data!D181,[1]geo_data!A:I,6,FALSE)))</f>
        <v>E06000051</v>
      </c>
      <c r="S179" s="9" t="str">
        <f>IF([1]source_data!G181="","",IF(LEFT(R179,3)="E05","WD",IF(LEFT(R179,3)="S13","WD",IF(LEFT(R179,3)="W05","WD",IF(LEFT(R179,3)="W06","UA",IF(LEFT(R179,3)="S12","CA",IF(LEFT(R179,3)="E06","UA",IF(LEFT(R179,3)="E07","NMD",IF(LEFT(R179,3)="E08","MD",IF(LEFT(R179,3)="E09","LONB"))))))))))</f>
        <v>UA</v>
      </c>
      <c r="T179" s="6" t="str">
        <f>IF([1]source_data!G181="","",IF([1]source_data!N181="","",[1]source_data!N181))</f>
        <v>Hardship Grant</v>
      </c>
      <c r="U179" s="10">
        <f>IF([1]source_data!G181="","",[1]tailored_settings!$B$8)</f>
        <v>45622</v>
      </c>
      <c r="V179" s="6" t="str">
        <f>IF([1]source_data!G181="","",[1]tailored_settings!$B$9)</f>
        <v>http://www.longleigh.org/</v>
      </c>
      <c r="W179" s="8">
        <f>IF([1]source_data!G181="","",IF([1]source_data!O181="","",[1]source_data!O181))</f>
        <v>45217</v>
      </c>
      <c r="X179" s="8">
        <f>IF([1]source_data!G181="","",IF([1]source_data!P181="","",[1]source_data!P181))</f>
        <v>45619</v>
      </c>
      <c r="Y179" s="6" t="str">
        <f>IF([1]source_data!G181="","",IF([1]source_data!Q181="","",[1]source_data!Q181))</f>
        <v/>
      </c>
      <c r="Z179" s="11" t="str">
        <f>IF([1]source_data!G181="","",IF([1]source_data!I181="","",[1]tailored_settings!$B$10))</f>
        <v>Primary grant reason</v>
      </c>
      <c r="AA179" s="11" t="str">
        <f>IF([1]source_data!G181="","",IF([1]source_data!I181="","",[1]source_data!I181))</f>
        <v>1. Customer (or family member residing with them) with a diagnosed condition or disability (physical and/or sensory and/or behavioural)</v>
      </c>
      <c r="AB179" s="11" t="str">
        <f>IF([1]source_data!G181="","",IF([1]source_data!J181="","",[1]tailored_settings!$B$11))</f>
        <v/>
      </c>
      <c r="AC179" s="11" t="str">
        <f>IF([1]source_data!G181="","",IF([1]source_data!J181="","",[1]source_data!J181))</f>
        <v/>
      </c>
      <c r="AD179" s="11" t="str">
        <f>IF([1]source_data!G181="","",IF([1]source_data!K181="","",[1]tailored_settings!$B$12))</f>
        <v>Grant purpose</v>
      </c>
      <c r="AE179" s="11" t="str">
        <f>IF([1]source_data!G181="","",IF([1]source_data!K181="","",[1]source_data!K181))</f>
        <v>Appliances</v>
      </c>
      <c r="AF179" s="11" t="str">
        <f>IF([1]source_data!G181="","",IF([1]source_data!L181="","",[1]tailored_settings!$B$13))</f>
        <v>Grant purpose</v>
      </c>
      <c r="AG179" s="11" t="str">
        <f>IF([1]source_data!G181="","",IF([1]source_data!L181="","",[1]source_data!L181))</f>
        <v>Food Vouchers</v>
      </c>
      <c r="AH179" s="11" t="str">
        <f>IF([1]source_data!G181="","",IF([1]source_data!M181="","",[1]tailored_settings!$B$14))</f>
        <v/>
      </c>
      <c r="AI179" s="11" t="str">
        <f>IF([1]source_data!G181="","",IF([1]source_data!M181="","",[1]source_data!M181))</f>
        <v/>
      </c>
    </row>
    <row r="180" spans="1:35" x14ac:dyDescent="0.2">
      <c r="A180" s="6" t="str">
        <f>IF([1]source_data!G182="","",IF(AND([1]source_data!C182&lt;&gt;"",[1]tailored_settings!$B$15="Publish"),CONCATENATE([1]tailored_settings!$B$2&amp;[1]source_data!C182),IF(AND([1]source_data!C182&lt;&gt;"",[1]tailored_settings!$B$15="Do not publish"),CONCATENATE([1]tailored_settings!$B$2&amp;TEXT(ROW(A180)-1,"0000")&amp;"_"&amp;TEXT(F180,"yyyy-mm")),CONCATENATE([1]tailored_settings!$B$2&amp;TEXT(ROW(A180)-1,"0000")&amp;"_"&amp;TEXT(F180,"yyyy-mm")))))</f>
        <v>360G-Longleigh-E23-00201W</v>
      </c>
      <c r="B180" s="6" t="str">
        <f>IF([1]source_data!G182="","",IF([1]source_data!E182&lt;&gt;"",[1]source_data!E182,CONCATENATE("Grant to "&amp;G180)))</f>
        <v>Grant to Individual Recipient</v>
      </c>
      <c r="C180" s="6" t="str">
        <f>IF([1]source_data!G182="","",IF([1]source_data!F182="","",[1]source_data!F182))</f>
        <v>Helping to alleviate financial hardship</v>
      </c>
      <c r="D180" s="7">
        <f>IF([1]source_data!G182="","",IF([1]source_data!G182="","",[1]source_data!G182))</f>
        <v>998</v>
      </c>
      <c r="E180" s="6" t="str">
        <f>IF([1]source_data!G182="","",[1]tailored_settings!$B$3)</f>
        <v>GBP</v>
      </c>
      <c r="F180" s="8">
        <f>IF([1]source_data!G182="","",IF([1]source_data!H182="","",[1]source_data!H182))</f>
        <v>45223</v>
      </c>
      <c r="G180" s="6" t="str">
        <f>IF([1]source_data!G182="","",[1]tailored_settings!$B$5)</f>
        <v>Individual Recipient</v>
      </c>
      <c r="H180" s="6" t="str">
        <f>IF([1]source_data!G182="","",IF(AND([1]source_data!A182&lt;&gt;"",[1]tailored_settings!$B$16="Publish"),CONCATENATE([1]tailored_settings!$B$2&amp;[1]source_data!A182),IF(AND([1]source_data!A182&lt;&gt;"",[1]tailored_settings!$B$16="Do not publish"),CONCATENATE([1]tailored_settings!$B$4&amp;TEXT(ROW(A180)-1,"0000")&amp;"_"&amp;TEXT(F180,"yyyy-mm")),CONCATENATE([1]tailored_settings!$B$4&amp;TEXT(ROW(A180)-1,"0000")&amp;"_"&amp;TEXT(F180,"yyyy-mm")))))</f>
        <v>360G-Longleigh-IND-0179_2023-10</v>
      </c>
      <c r="I180" s="6" t="str">
        <f>IF([1]source_data!G182="","",[1]tailored_settings!$B$7)</f>
        <v>Longleigh Foundation</v>
      </c>
      <c r="J180" s="6" t="str">
        <f>IF([1]source_data!G182="","",[1]tailored_settings!$B$6)</f>
        <v>GB-CHC-1169016</v>
      </c>
      <c r="K180" s="6" t="str">
        <f>IF([1]source_data!G182="","",IF([1]source_data!I182="","",VLOOKUP([1]source_data!I182,[1]codelist_mapping!A:C,3,FALSE)))</f>
        <v>GTIR060</v>
      </c>
      <c r="L180" s="6" t="str">
        <f>IF([1]source_data!G182="","",IF([1]source_data!J182="","",VLOOKUP([1]source_data!J182,[1]codelist_mapping!A:C,3,FALSE)))</f>
        <v/>
      </c>
      <c r="M180" s="6" t="str">
        <f>IF([1]source_data!G182="","",IF([1]source_data!K182="","",IF([1]source_data!M182&lt;&gt;"",CONCATENATE(VLOOKUP([1]source_data!K182,[1]codelist_mapping!F:H,3,FALSE)&amp;";"&amp;VLOOKUP([1]source_data!L182,[1]codelist_mapping!F:H,3,FALSE)&amp;";"&amp;VLOOKUP([1]source_data!M182,[1]codelist_mapping!F:H,3,FALSE)),IF([1]source_data!L182&lt;&gt;"",CONCATENATE(VLOOKUP([1]source_data!K182,[1]codelist_mapping!F:H,3,FALSE)&amp;";"&amp;VLOOKUP([1]source_data!L182,[1]codelist_mapping!F:H,3,FALSE)),IF([1]source_data!K182&lt;&gt;"",CONCATENATE(VLOOKUP([1]source_data!K182,[1]codelist_mapping!F:H,3,FALSE)))))))</f>
        <v>GTIP070;GTIP080;GTIP020</v>
      </c>
      <c r="N180" s="9" t="str">
        <f>IF([1]source_data!G182="","",IF([1]source_data!D182="","",VLOOKUP([1]source_data!D182,[1]geo_data!A:I,9,FALSE)))</f>
        <v>Dunstable Central</v>
      </c>
      <c r="O180" s="9" t="str">
        <f>IF([1]source_data!G182="","",IF([1]source_data!D182="","",VLOOKUP([1]source_data!D182,[1]geo_data!A:I,8,FALSE)))</f>
        <v>E05014403</v>
      </c>
      <c r="P180" s="9" t="str">
        <f>IF([1]source_data!G182="","",IF(LEFT(O180,3)="E05","WD",IF(LEFT(O180,3)="S13","WD",IF(LEFT(O180,3)="W05","WD",IF(LEFT(O180,3)="W06","UA",IF(LEFT(O180,3)="S12","CA",IF(LEFT(O180,3)="E06","UA",IF(LEFT(O180,3)="E07","NMD",IF(LEFT(O180,3)="E08","MD",IF(LEFT(O180,3)="E09","LONB"))))))))))</f>
        <v>WD</v>
      </c>
      <c r="Q180" s="9" t="str">
        <f>IF([1]source_data!G182="","",IF([1]source_data!D182="","",VLOOKUP([1]source_data!D182,[1]geo_data!A:I,7,FALSE)))</f>
        <v>Central Bedfordshire</v>
      </c>
      <c r="R180" s="9" t="str">
        <f>IF([1]source_data!G182="","",IF([1]source_data!D182="","",VLOOKUP([1]source_data!D182,[1]geo_data!A:I,6,FALSE)))</f>
        <v>E06000056</v>
      </c>
      <c r="S180" s="9" t="str">
        <f>IF([1]source_data!G182="","",IF(LEFT(R180,3)="E05","WD",IF(LEFT(R180,3)="S13","WD",IF(LEFT(R180,3)="W05","WD",IF(LEFT(R180,3)="W06","UA",IF(LEFT(R180,3)="S12","CA",IF(LEFT(R180,3)="E06","UA",IF(LEFT(R180,3)="E07","NMD",IF(LEFT(R180,3)="E08","MD",IF(LEFT(R180,3)="E09","LONB"))))))))))</f>
        <v>UA</v>
      </c>
      <c r="T180" s="6" t="str">
        <f>IF([1]source_data!G182="","",IF([1]source_data!N182="","",[1]source_data!N182))</f>
        <v>Hardship Grant</v>
      </c>
      <c r="U180" s="10">
        <f>IF([1]source_data!G182="","",[1]tailored_settings!$B$8)</f>
        <v>45622</v>
      </c>
      <c r="V180" s="6" t="str">
        <f>IF([1]source_data!G182="","",[1]tailored_settings!$B$9)</f>
        <v>http://www.longleigh.org/</v>
      </c>
      <c r="W180" s="8">
        <f>IF([1]source_data!G182="","",IF([1]source_data!O182="","",[1]source_data!O182))</f>
        <v>45223</v>
      </c>
      <c r="X180" s="8">
        <f>IF([1]source_data!G182="","",IF([1]source_data!P182="","",[1]source_data!P182))</f>
        <v>45273</v>
      </c>
      <c r="Y180" s="6" t="str">
        <f>IF([1]source_data!G182="","",IF([1]source_data!Q182="","",[1]source_data!Q182))</f>
        <v/>
      </c>
      <c r="Z180" s="11" t="str">
        <f>IF([1]source_data!G182="","",IF([1]source_data!I182="","",[1]tailored_settings!$B$10))</f>
        <v>Primary grant reason</v>
      </c>
      <c r="AA180" s="11" t="str">
        <f>IF([1]source_data!G182="","",IF([1]source_data!I182="","",[1]source_data!I182))</f>
        <v>4. Customer/family fleeing from a violent or abusive relationship</v>
      </c>
      <c r="AB180" s="11" t="str">
        <f>IF([1]source_data!G182="","",IF([1]source_data!J182="","",[1]tailored_settings!$B$11))</f>
        <v/>
      </c>
      <c r="AC180" s="11" t="str">
        <f>IF([1]source_data!G182="","",IF([1]source_data!J182="","",[1]source_data!J182))</f>
        <v/>
      </c>
      <c r="AD180" s="11" t="str">
        <f>IF([1]source_data!G182="","",IF([1]source_data!K182="","",[1]tailored_settings!$B$12))</f>
        <v>Grant purpose</v>
      </c>
      <c r="AE180" s="11" t="str">
        <f>IF([1]source_data!G182="","",IF([1]source_data!K182="","",[1]source_data!K182))</f>
        <v>Food Vouchers</v>
      </c>
      <c r="AF180" s="11" t="str">
        <f>IF([1]source_data!G182="","",IF([1]source_data!L182="","",[1]tailored_settings!$B$13))</f>
        <v>Grant purpose</v>
      </c>
      <c r="AG180" s="11" t="str">
        <f>IF([1]source_data!G182="","",IF([1]source_data!L182="","",[1]source_data!L182))</f>
        <v>Clothing</v>
      </c>
      <c r="AH180" s="11" t="str">
        <f>IF([1]source_data!G182="","",IF([1]source_data!M182="","",[1]tailored_settings!$B$14))</f>
        <v>Grant purpose</v>
      </c>
      <c r="AI180" s="11" t="str">
        <f>IF([1]source_data!G182="","",IF([1]source_data!M182="","",[1]source_data!M182))</f>
        <v>Appliances</v>
      </c>
    </row>
    <row r="181" spans="1:35" x14ac:dyDescent="0.2">
      <c r="A181" s="6" t="str">
        <f>IF([1]source_data!G183="","",IF(AND([1]source_data!C183&lt;&gt;"",[1]tailored_settings!$B$15="Publish"),CONCATENATE([1]tailored_settings!$B$2&amp;[1]source_data!C183),IF(AND([1]source_data!C183&lt;&gt;"",[1]tailored_settings!$B$15="Do not publish"),CONCATENATE([1]tailored_settings!$B$2&amp;TEXT(ROW(A181)-1,"0000")&amp;"_"&amp;TEXT(F181,"yyyy-mm")),CONCATENATE([1]tailored_settings!$B$2&amp;TEXT(ROW(A181)-1,"0000")&amp;"_"&amp;TEXT(F181,"yyyy-mm")))))</f>
        <v>360G-Longleigh-E23-00202W</v>
      </c>
      <c r="B181" s="6" t="str">
        <f>IF([1]source_data!G183="","",IF([1]source_data!E183&lt;&gt;"",[1]source_data!E183,CONCATENATE("Grant to "&amp;G181)))</f>
        <v>Grant to Individual Recipient</v>
      </c>
      <c r="C181" s="6" t="str">
        <f>IF([1]source_data!G183="","",IF([1]source_data!F183="","",[1]source_data!F183))</f>
        <v>Helping to alleviate financial hardship</v>
      </c>
      <c r="D181" s="7">
        <f>IF([1]source_data!G183="","",IF([1]source_data!G183="","",[1]source_data!G183))</f>
        <v>1027.8699999999999</v>
      </c>
      <c r="E181" s="6" t="str">
        <f>IF([1]source_data!G183="","",[1]tailored_settings!$B$3)</f>
        <v>GBP</v>
      </c>
      <c r="F181" s="8">
        <f>IF([1]source_data!G183="","",IF([1]source_data!H183="","",[1]source_data!H183))</f>
        <v>45219</v>
      </c>
      <c r="G181" s="6" t="str">
        <f>IF([1]source_data!G183="","",[1]tailored_settings!$B$5)</f>
        <v>Individual Recipient</v>
      </c>
      <c r="H181" s="6" t="str">
        <f>IF([1]source_data!G183="","",IF(AND([1]source_data!A183&lt;&gt;"",[1]tailored_settings!$B$16="Publish"),CONCATENATE([1]tailored_settings!$B$2&amp;[1]source_data!A183),IF(AND([1]source_data!A183&lt;&gt;"",[1]tailored_settings!$B$16="Do not publish"),CONCATENATE([1]tailored_settings!$B$4&amp;TEXT(ROW(A181)-1,"0000")&amp;"_"&amp;TEXT(F181,"yyyy-mm")),CONCATENATE([1]tailored_settings!$B$4&amp;TEXT(ROW(A181)-1,"0000")&amp;"_"&amp;TEXT(F181,"yyyy-mm")))))</f>
        <v>360G-Longleigh-IND-0180_2023-10</v>
      </c>
      <c r="I181" s="6" t="str">
        <f>IF([1]source_data!G183="","",[1]tailored_settings!$B$7)</f>
        <v>Longleigh Foundation</v>
      </c>
      <c r="J181" s="6" t="str">
        <f>IF([1]source_data!G183="","",[1]tailored_settings!$B$6)</f>
        <v>GB-CHC-1169016</v>
      </c>
      <c r="K181" s="6" t="str">
        <f>IF([1]source_data!G183="","",IF([1]source_data!I183="","",VLOOKUP([1]source_data!I183,[1]codelist_mapping!A:C,3,FALSE)))</f>
        <v>GTIR030</v>
      </c>
      <c r="L181" s="6" t="str">
        <f>IF([1]source_data!G183="","",IF([1]source_data!J183="","",VLOOKUP([1]source_data!J183,[1]codelist_mapping!A:C,3,FALSE)))</f>
        <v/>
      </c>
      <c r="M181" s="6" t="str">
        <f>IF([1]source_data!G183="","",IF([1]source_data!K183="","",IF([1]source_data!M183&lt;&gt;"",CONCATENATE(VLOOKUP([1]source_data!K183,[1]codelist_mapping!F:H,3,FALSE)&amp;";"&amp;VLOOKUP([1]source_data!L183,[1]codelist_mapping!F:H,3,FALSE)&amp;";"&amp;VLOOKUP([1]source_data!M183,[1]codelist_mapping!F:H,3,FALSE)),IF([1]source_data!L183&lt;&gt;"",CONCATENATE(VLOOKUP([1]source_data!K183,[1]codelist_mapping!F:H,3,FALSE)&amp;";"&amp;VLOOKUP([1]source_data!L183,[1]codelist_mapping!F:H,3,FALSE)),IF([1]source_data!K183&lt;&gt;"",CONCATENATE(VLOOKUP([1]source_data!K183,[1]codelist_mapping!F:H,3,FALSE)))))))</f>
        <v>GTIP020</v>
      </c>
      <c r="N181" s="9" t="str">
        <f>IF([1]source_data!G183="","",IF([1]source_data!D183="","",VLOOKUP([1]source_data!D183,[1]geo_data!A:I,9,FALSE)))</f>
        <v>Dunstable Central</v>
      </c>
      <c r="O181" s="9" t="str">
        <f>IF([1]source_data!G183="","",IF([1]source_data!D183="","",VLOOKUP([1]source_data!D183,[1]geo_data!A:I,8,FALSE)))</f>
        <v>E05014403</v>
      </c>
      <c r="P181" s="9" t="str">
        <f>IF([1]source_data!G183="","",IF(LEFT(O181,3)="E05","WD",IF(LEFT(O181,3)="S13","WD",IF(LEFT(O181,3)="W05","WD",IF(LEFT(O181,3)="W06","UA",IF(LEFT(O181,3)="S12","CA",IF(LEFT(O181,3)="E06","UA",IF(LEFT(O181,3)="E07","NMD",IF(LEFT(O181,3)="E08","MD",IF(LEFT(O181,3)="E09","LONB"))))))))))</f>
        <v>WD</v>
      </c>
      <c r="Q181" s="9" t="str">
        <f>IF([1]source_data!G183="","",IF([1]source_data!D183="","",VLOOKUP([1]source_data!D183,[1]geo_data!A:I,7,FALSE)))</f>
        <v>Central Bedfordshire</v>
      </c>
      <c r="R181" s="9" t="str">
        <f>IF([1]source_data!G183="","",IF([1]source_data!D183="","",VLOOKUP([1]source_data!D183,[1]geo_data!A:I,6,FALSE)))</f>
        <v>E06000056</v>
      </c>
      <c r="S181" s="9" t="str">
        <f>IF([1]source_data!G183="","",IF(LEFT(R181,3)="E05","WD",IF(LEFT(R181,3)="S13","WD",IF(LEFT(R181,3)="W05","WD",IF(LEFT(R181,3)="W06","UA",IF(LEFT(R181,3)="S12","CA",IF(LEFT(R181,3)="E06","UA",IF(LEFT(R181,3)="E07","NMD",IF(LEFT(R181,3)="E08","MD",IF(LEFT(R181,3)="E09","LONB"))))))))))</f>
        <v>UA</v>
      </c>
      <c r="T181" s="6" t="str">
        <f>IF([1]source_data!G183="","",IF([1]source_data!N183="","",[1]source_data!N183))</f>
        <v>Hardship Grant</v>
      </c>
      <c r="U181" s="10">
        <f>IF([1]source_data!G183="","",[1]tailored_settings!$B$8)</f>
        <v>45622</v>
      </c>
      <c r="V181" s="6" t="str">
        <f>IF([1]source_data!G183="","",[1]tailored_settings!$B$9)</f>
        <v>http://www.longleigh.org/</v>
      </c>
      <c r="W181" s="8">
        <f>IF([1]source_data!G183="","",IF([1]source_data!O183="","",[1]source_data!O183))</f>
        <v>45219</v>
      </c>
      <c r="X181" s="8">
        <f>IF([1]source_data!G183="","",IF([1]source_data!P183="","",[1]source_data!P183))</f>
        <v>45302</v>
      </c>
      <c r="Y181" s="6" t="str">
        <f>IF([1]source_data!G183="","",IF([1]source_data!Q183="","",[1]source_data!Q183))</f>
        <v/>
      </c>
      <c r="Z181" s="11" t="str">
        <f>IF([1]source_data!G183="","",IF([1]source_data!I183="","",[1]tailored_settings!$B$10))</f>
        <v>Primary grant reason</v>
      </c>
      <c r="AA181" s="11" t="str">
        <f>IF([1]source_data!G183="","",IF([1]source_data!I183="","",[1]source_data!I183))</f>
        <v>1. Customer (or family member residing with them) with a diagnosed condition or disability (physical and/or sensory and/or behavioural)</v>
      </c>
      <c r="AB181" s="11" t="str">
        <f>IF([1]source_data!G183="","",IF([1]source_data!J183="","",[1]tailored_settings!$B$11))</f>
        <v/>
      </c>
      <c r="AC181" s="11" t="str">
        <f>IF([1]source_data!G183="","",IF([1]source_data!J183="","",[1]source_data!J183))</f>
        <v/>
      </c>
      <c r="AD181" s="11" t="str">
        <f>IF([1]source_data!G183="","",IF([1]source_data!K183="","",[1]tailored_settings!$B$12))</f>
        <v>Grant purpose</v>
      </c>
      <c r="AE181" s="11" t="str">
        <f>IF([1]source_data!G183="","",IF([1]source_data!K183="","",[1]source_data!K183))</f>
        <v xml:space="preserve">Furniture </v>
      </c>
      <c r="AF181" s="11" t="str">
        <f>IF([1]source_data!G183="","",IF([1]source_data!L183="","",[1]tailored_settings!$B$13))</f>
        <v/>
      </c>
      <c r="AG181" s="11" t="str">
        <f>IF([1]source_data!G183="","",IF([1]source_data!L183="","",[1]source_data!L183))</f>
        <v/>
      </c>
      <c r="AH181" s="11" t="str">
        <f>IF([1]source_data!G183="","",IF([1]source_data!M183="","",[1]tailored_settings!$B$14))</f>
        <v/>
      </c>
      <c r="AI181" s="11" t="str">
        <f>IF([1]source_data!G183="","",IF([1]source_data!M183="","",[1]source_data!M183))</f>
        <v/>
      </c>
    </row>
    <row r="182" spans="1:35" x14ac:dyDescent="0.2">
      <c r="A182" s="6" t="str">
        <f>IF([1]source_data!G184="","",IF(AND([1]source_data!C184&lt;&gt;"",[1]tailored_settings!$B$15="Publish"),CONCATENATE([1]tailored_settings!$B$2&amp;[1]source_data!C184),IF(AND([1]source_data!C184&lt;&gt;"",[1]tailored_settings!$B$15="Do not publish"),CONCATENATE([1]tailored_settings!$B$2&amp;TEXT(ROW(A182)-1,"0000")&amp;"_"&amp;TEXT(F182,"yyyy-mm")),CONCATENATE([1]tailored_settings!$B$2&amp;TEXT(ROW(A182)-1,"0000")&amp;"_"&amp;TEXT(F182,"yyyy-mm")))))</f>
        <v>360G-Longleigh-E23-00203W</v>
      </c>
      <c r="B182" s="6" t="str">
        <f>IF([1]source_data!G184="","",IF([1]source_data!E184&lt;&gt;"",[1]source_data!E184,CONCATENATE("Grant to "&amp;G182)))</f>
        <v>Grant to Individual Recipient</v>
      </c>
      <c r="C182" s="6" t="str">
        <f>IF([1]source_data!G184="","",IF([1]source_data!F184="","",[1]source_data!F184))</f>
        <v>Helping to alleviate financial hardship</v>
      </c>
      <c r="D182" s="7">
        <f>IF([1]source_data!G184="","",IF([1]source_data!G184="","",[1]source_data!G184))</f>
        <v>1099</v>
      </c>
      <c r="E182" s="6" t="str">
        <f>IF([1]source_data!G184="","",[1]tailored_settings!$B$3)</f>
        <v>GBP</v>
      </c>
      <c r="F182" s="8">
        <f>IF([1]source_data!G184="","",IF([1]source_data!H184="","",[1]source_data!H184))</f>
        <v>45230</v>
      </c>
      <c r="G182" s="6" t="str">
        <f>IF([1]source_data!G184="","",[1]tailored_settings!$B$5)</f>
        <v>Individual Recipient</v>
      </c>
      <c r="H182" s="6" t="str">
        <f>IF([1]source_data!G184="","",IF(AND([1]source_data!A184&lt;&gt;"",[1]tailored_settings!$B$16="Publish"),CONCATENATE([1]tailored_settings!$B$2&amp;[1]source_data!A184),IF(AND([1]source_data!A184&lt;&gt;"",[1]tailored_settings!$B$16="Do not publish"),CONCATENATE([1]tailored_settings!$B$4&amp;TEXT(ROW(A182)-1,"0000")&amp;"_"&amp;TEXT(F182,"yyyy-mm")),CONCATENATE([1]tailored_settings!$B$4&amp;TEXT(ROW(A182)-1,"0000")&amp;"_"&amp;TEXT(F182,"yyyy-mm")))))</f>
        <v>360G-Longleigh-IND-0181_2023-10</v>
      </c>
      <c r="I182" s="6" t="str">
        <f>IF([1]source_data!G184="","",[1]tailored_settings!$B$7)</f>
        <v>Longleigh Foundation</v>
      </c>
      <c r="J182" s="6" t="str">
        <f>IF([1]source_data!G184="","",[1]tailored_settings!$B$6)</f>
        <v>GB-CHC-1169016</v>
      </c>
      <c r="K182" s="6" t="str">
        <f>IF([1]source_data!G184="","",IF([1]source_data!I184="","",VLOOKUP([1]source_data!I184,[1]codelist_mapping!A:C,3,FALSE)))</f>
        <v>GTIR080</v>
      </c>
      <c r="L182" s="6" t="str">
        <f>IF([1]source_data!G184="","",IF([1]source_data!J184="","",VLOOKUP([1]source_data!J184,[1]codelist_mapping!A:C,3,FALSE)))</f>
        <v/>
      </c>
      <c r="M182" s="6" t="str">
        <f>IF([1]source_data!G184="","",IF([1]source_data!K184="","",IF([1]source_data!M184&lt;&gt;"",CONCATENATE(VLOOKUP([1]source_data!K184,[1]codelist_mapping!F:H,3,FALSE)&amp;";"&amp;VLOOKUP([1]source_data!L184,[1]codelist_mapping!F:H,3,FALSE)&amp;";"&amp;VLOOKUP([1]source_data!M184,[1]codelist_mapping!F:H,3,FALSE)),IF([1]source_data!L184&lt;&gt;"",CONCATENATE(VLOOKUP([1]source_data!K184,[1]codelist_mapping!F:H,3,FALSE)&amp;";"&amp;VLOOKUP([1]source_data!L184,[1]codelist_mapping!F:H,3,FALSE)),IF([1]source_data!K184&lt;&gt;"",CONCATENATE(VLOOKUP([1]source_data!K184,[1]codelist_mapping!F:H,3,FALSE)))))))</f>
        <v>GTIP020</v>
      </c>
      <c r="N182" s="9" t="str">
        <f>IF([1]source_data!G184="","",IF([1]source_data!D184="","",VLOOKUP([1]source_data!D184,[1]geo_data!A:I,9,FALSE)))</f>
        <v>Houghton Regis West</v>
      </c>
      <c r="O182" s="9" t="str">
        <f>IF([1]source_data!G184="","",IF([1]source_data!D184="","",VLOOKUP([1]source_data!D184,[1]geo_data!A:I,8,FALSE)))</f>
        <v>E05014413</v>
      </c>
      <c r="P182" s="9" t="str">
        <f>IF([1]source_data!G184="","",IF(LEFT(O182,3)="E05","WD",IF(LEFT(O182,3)="S13","WD",IF(LEFT(O182,3)="W05","WD",IF(LEFT(O182,3)="W06","UA",IF(LEFT(O182,3)="S12","CA",IF(LEFT(O182,3)="E06","UA",IF(LEFT(O182,3)="E07","NMD",IF(LEFT(O182,3)="E08","MD",IF(LEFT(O182,3)="E09","LONB"))))))))))</f>
        <v>WD</v>
      </c>
      <c r="Q182" s="9" t="str">
        <f>IF([1]source_data!G184="","",IF([1]source_data!D184="","",VLOOKUP([1]source_data!D184,[1]geo_data!A:I,7,FALSE)))</f>
        <v>Central Bedfordshire</v>
      </c>
      <c r="R182" s="9" t="str">
        <f>IF([1]source_data!G184="","",IF([1]source_data!D184="","",VLOOKUP([1]source_data!D184,[1]geo_data!A:I,6,FALSE)))</f>
        <v>E06000056</v>
      </c>
      <c r="S182" s="9" t="str">
        <f>IF([1]source_data!G184="","",IF(LEFT(R182,3)="E05","WD",IF(LEFT(R182,3)="S13","WD",IF(LEFT(R182,3)="W05","WD",IF(LEFT(R182,3)="W06","UA",IF(LEFT(R182,3)="S12","CA",IF(LEFT(R182,3)="E06","UA",IF(LEFT(R182,3)="E07","NMD",IF(LEFT(R182,3)="E08","MD",IF(LEFT(R182,3)="E09","LONB"))))))))))</f>
        <v>UA</v>
      </c>
      <c r="T182" s="6" t="str">
        <f>IF([1]source_data!G184="","",IF([1]source_data!N184="","",[1]source_data!N184))</f>
        <v>Hardship Grant</v>
      </c>
      <c r="U182" s="10">
        <f>IF([1]source_data!G184="","",[1]tailored_settings!$B$8)</f>
        <v>45622</v>
      </c>
      <c r="V182" s="6" t="str">
        <f>IF([1]source_data!G184="","",[1]tailored_settings!$B$9)</f>
        <v>http://www.longleigh.org/</v>
      </c>
      <c r="W182" s="8">
        <f>IF([1]source_data!G184="","",IF([1]source_data!O184="","",[1]source_data!O184))</f>
        <v>45230</v>
      </c>
      <c r="X182" s="8">
        <f>IF([1]source_data!G184="","",IF([1]source_data!P184="","",[1]source_data!P184))</f>
        <v>45321</v>
      </c>
      <c r="Y182" s="6" t="str">
        <f>IF([1]source_data!G184="","",IF([1]source_data!Q184="","",[1]source_data!Q184))</f>
        <v/>
      </c>
      <c r="Z182" s="11" t="str">
        <f>IF([1]source_data!G184="","",IF([1]source_data!I184="","",[1]tailored_settings!$B$10))</f>
        <v>Primary grant reason</v>
      </c>
      <c r="AA182" s="11" t="str">
        <f>IF([1]source_data!G184="","",IF([1]source_data!I184="","",[1]source_data!I184))</f>
        <v>3  Customer/family moving from homelessness/supported living into independent living</v>
      </c>
      <c r="AB182" s="11" t="str">
        <f>IF([1]source_data!G184="","",IF([1]source_data!J184="","",[1]tailored_settings!$B$11))</f>
        <v/>
      </c>
      <c r="AC182" s="11" t="str">
        <f>IF([1]source_data!G184="","",IF([1]source_data!J184="","",[1]source_data!J184))</f>
        <v/>
      </c>
      <c r="AD182" s="11" t="str">
        <f>IF([1]source_data!G184="","",IF([1]source_data!K184="","",[1]tailored_settings!$B$12))</f>
        <v>Grant purpose</v>
      </c>
      <c r="AE182" s="11" t="str">
        <f>IF([1]source_data!G184="","",IF([1]source_data!K184="","",[1]source_data!K184))</f>
        <v>Appliances</v>
      </c>
      <c r="AF182" s="11" t="str">
        <f>IF([1]source_data!G184="","",IF([1]source_data!L184="","",[1]tailored_settings!$B$13))</f>
        <v/>
      </c>
      <c r="AG182" s="11" t="str">
        <f>IF([1]source_data!G184="","",IF([1]source_data!L184="","",[1]source_data!L184))</f>
        <v/>
      </c>
      <c r="AH182" s="11" t="str">
        <f>IF([1]source_data!G184="","",IF([1]source_data!M184="","",[1]tailored_settings!$B$14))</f>
        <v/>
      </c>
      <c r="AI182" s="11" t="str">
        <f>IF([1]source_data!G184="","",IF([1]source_data!M184="","",[1]source_data!M184))</f>
        <v/>
      </c>
    </row>
    <row r="183" spans="1:35" x14ac:dyDescent="0.2">
      <c r="A183" s="6" t="str">
        <f>IF([1]source_data!G185="","",IF(AND([1]source_data!C185&lt;&gt;"",[1]tailored_settings!$B$15="Publish"),CONCATENATE([1]tailored_settings!$B$2&amp;[1]source_data!C185),IF(AND([1]source_data!C185&lt;&gt;"",[1]tailored_settings!$B$15="Do not publish"),CONCATENATE([1]tailored_settings!$B$2&amp;TEXT(ROW(A183)-1,"0000")&amp;"_"&amp;TEXT(F183,"yyyy-mm")),CONCATENATE([1]tailored_settings!$B$2&amp;TEXT(ROW(A183)-1,"0000")&amp;"_"&amp;TEXT(F183,"yyyy-mm")))))</f>
        <v>360G-Longleigh-E23-00204W</v>
      </c>
      <c r="B183" s="6" t="str">
        <f>IF([1]source_data!G185="","",IF([1]source_data!E185&lt;&gt;"",[1]source_data!E185,CONCATENATE("Grant to "&amp;G183)))</f>
        <v>Grant to Individual Recipient</v>
      </c>
      <c r="C183" s="6" t="str">
        <f>IF([1]source_data!G185="","",IF([1]source_data!F185="","",[1]source_data!F185))</f>
        <v>Helping to alleviate financial hardship</v>
      </c>
      <c r="D183" s="7">
        <f>IF([1]source_data!G185="","",IF([1]source_data!G185="","",[1]source_data!G185))</f>
        <v>648</v>
      </c>
      <c r="E183" s="6" t="str">
        <f>IF([1]source_data!G185="","",[1]tailored_settings!$B$3)</f>
        <v>GBP</v>
      </c>
      <c r="F183" s="8">
        <f>IF([1]source_data!G185="","",IF([1]source_data!H185="","",[1]source_data!H185))</f>
        <v>45219</v>
      </c>
      <c r="G183" s="6" t="str">
        <f>IF([1]source_data!G185="","",[1]tailored_settings!$B$5)</f>
        <v>Individual Recipient</v>
      </c>
      <c r="H183" s="6" t="str">
        <f>IF([1]source_data!G185="","",IF(AND([1]source_data!A185&lt;&gt;"",[1]tailored_settings!$B$16="Publish"),CONCATENATE([1]tailored_settings!$B$2&amp;[1]source_data!A185),IF(AND([1]source_data!A185&lt;&gt;"",[1]tailored_settings!$B$16="Do not publish"),CONCATENATE([1]tailored_settings!$B$4&amp;TEXT(ROW(A183)-1,"0000")&amp;"_"&amp;TEXT(F183,"yyyy-mm")),CONCATENATE([1]tailored_settings!$B$4&amp;TEXT(ROW(A183)-1,"0000")&amp;"_"&amp;TEXT(F183,"yyyy-mm")))))</f>
        <v>360G-Longleigh-IND-0182_2023-10</v>
      </c>
      <c r="I183" s="6" t="str">
        <f>IF([1]source_data!G185="","",[1]tailored_settings!$B$7)</f>
        <v>Longleigh Foundation</v>
      </c>
      <c r="J183" s="6" t="str">
        <f>IF([1]source_data!G185="","",[1]tailored_settings!$B$6)</f>
        <v>GB-CHC-1169016</v>
      </c>
      <c r="K183" s="6" t="str">
        <f>IF([1]source_data!G185="","",IF([1]source_data!I185="","",VLOOKUP([1]source_data!I185,[1]codelist_mapping!A:C,3,FALSE)))</f>
        <v>GTIR080</v>
      </c>
      <c r="L183" s="6" t="str">
        <f>IF([1]source_data!G185="","",IF([1]source_data!J185="","",VLOOKUP([1]source_data!J185,[1]codelist_mapping!A:C,3,FALSE)))</f>
        <v/>
      </c>
      <c r="M183" s="6" t="str">
        <f>IF([1]source_data!G185="","",IF([1]source_data!K185="","",IF([1]source_data!M185&lt;&gt;"",CONCATENATE(VLOOKUP([1]source_data!K185,[1]codelist_mapping!F:H,3,FALSE)&amp;";"&amp;VLOOKUP([1]source_data!L185,[1]codelist_mapping!F:H,3,FALSE)&amp;";"&amp;VLOOKUP([1]source_data!M185,[1]codelist_mapping!F:H,3,FALSE)),IF([1]source_data!L185&lt;&gt;"",CONCATENATE(VLOOKUP([1]source_data!K185,[1]codelist_mapping!F:H,3,FALSE)&amp;";"&amp;VLOOKUP([1]source_data!L185,[1]codelist_mapping!F:H,3,FALSE)),IF([1]source_data!K185&lt;&gt;"",CONCATENATE(VLOOKUP([1]source_data!K185,[1]codelist_mapping!F:H,3,FALSE)))))))</f>
        <v>GTIP020;GTIP060</v>
      </c>
      <c r="N183" s="9" t="str">
        <f>IF([1]source_data!G185="","",IF([1]source_data!D185="","",VLOOKUP([1]source_data!D185,[1]geo_data!A:I,9,FALSE)))</f>
        <v>Weston-super-Mare Central</v>
      </c>
      <c r="O183" s="9" t="str">
        <f>IF([1]source_data!G185="","",IF([1]source_data!D185="","",VLOOKUP([1]source_data!D185,[1]geo_data!A:I,8,FALSE)))</f>
        <v>E05010298</v>
      </c>
      <c r="P183" s="9" t="str">
        <f>IF([1]source_data!G185="","",IF(LEFT(O183,3)="E05","WD",IF(LEFT(O183,3)="S13","WD",IF(LEFT(O183,3)="W05","WD",IF(LEFT(O183,3)="W06","UA",IF(LEFT(O183,3)="S12","CA",IF(LEFT(O183,3)="E06","UA",IF(LEFT(O183,3)="E07","NMD",IF(LEFT(O183,3)="E08","MD",IF(LEFT(O183,3)="E09","LONB"))))))))))</f>
        <v>WD</v>
      </c>
      <c r="Q183" s="9" t="str">
        <f>IF([1]source_data!G185="","",IF([1]source_data!D185="","",VLOOKUP([1]source_data!D185,[1]geo_data!A:I,7,FALSE)))</f>
        <v>North Somerset</v>
      </c>
      <c r="R183" s="9" t="str">
        <f>IF([1]source_data!G185="","",IF([1]source_data!D185="","",VLOOKUP([1]source_data!D185,[1]geo_data!A:I,6,FALSE)))</f>
        <v>E06000024</v>
      </c>
      <c r="S183" s="9" t="str">
        <f>IF([1]source_data!G185="","",IF(LEFT(R183,3)="E05","WD",IF(LEFT(R183,3)="S13","WD",IF(LEFT(R183,3)="W05","WD",IF(LEFT(R183,3)="W06","UA",IF(LEFT(R183,3)="S12","CA",IF(LEFT(R183,3)="E06","UA",IF(LEFT(R183,3)="E07","NMD",IF(LEFT(R183,3)="E08","MD",IF(LEFT(R183,3)="E09","LONB"))))))))))</f>
        <v>UA</v>
      </c>
      <c r="T183" s="6" t="str">
        <f>IF([1]source_data!G185="","",IF([1]source_data!N185="","",[1]source_data!N185))</f>
        <v>Hardship Grant</v>
      </c>
      <c r="U183" s="10">
        <f>IF([1]source_data!G185="","",[1]tailored_settings!$B$8)</f>
        <v>45622</v>
      </c>
      <c r="V183" s="6" t="str">
        <f>IF([1]source_data!G185="","",[1]tailored_settings!$B$9)</f>
        <v>http://www.longleigh.org/</v>
      </c>
      <c r="W183" s="8">
        <f>IF([1]source_data!G185="","",IF([1]source_data!O185="","",[1]source_data!O185))</f>
        <v>45219</v>
      </c>
      <c r="X183" s="8">
        <f>IF([1]source_data!G185="","",IF([1]source_data!P185="","",[1]source_data!P185))</f>
        <v>45300</v>
      </c>
      <c r="Y183" s="6" t="str">
        <f>IF([1]source_data!G185="","",IF([1]source_data!Q185="","",[1]source_data!Q185))</f>
        <v/>
      </c>
      <c r="Z183" s="11" t="str">
        <f>IF([1]source_data!G185="","",IF([1]source_data!I185="","",[1]tailored_settings!$B$10))</f>
        <v>Primary grant reason</v>
      </c>
      <c r="AA183" s="11" t="str">
        <f>IF([1]source_data!G185="","",IF([1]source_data!I185="","",[1]source_data!I185))</f>
        <v>3  Customer/family moving from homelessness/supported living into independent living</v>
      </c>
      <c r="AB183" s="11" t="str">
        <f>IF([1]source_data!G185="","",IF([1]source_data!J185="","",[1]tailored_settings!$B$11))</f>
        <v/>
      </c>
      <c r="AC183" s="11" t="str">
        <f>IF([1]source_data!G185="","",IF([1]source_data!J185="","",[1]source_data!J185))</f>
        <v/>
      </c>
      <c r="AD183" s="11" t="str">
        <f>IF([1]source_data!G185="","",IF([1]source_data!K185="","",[1]tailored_settings!$B$12))</f>
        <v>Grant purpose</v>
      </c>
      <c r="AE183" s="11" t="str">
        <f>IF([1]source_data!G185="","",IF([1]source_data!K185="","",[1]source_data!K185))</f>
        <v>Appliances</v>
      </c>
      <c r="AF183" s="11" t="str">
        <f>IF([1]source_data!G185="","",IF([1]source_data!L185="","",[1]tailored_settings!$B$13))</f>
        <v>Grant purpose</v>
      </c>
      <c r="AG183" s="11" t="str">
        <f>IF([1]source_data!G185="","",IF([1]source_data!L185="","",[1]source_data!L185))</f>
        <v>Voucher for small household items</v>
      </c>
      <c r="AH183" s="11" t="str">
        <f>IF([1]source_data!G185="","",IF([1]source_data!M185="","",[1]tailored_settings!$B$14))</f>
        <v/>
      </c>
      <c r="AI183" s="11" t="str">
        <f>IF([1]source_data!G185="","",IF([1]source_data!M185="","",[1]source_data!M185))</f>
        <v/>
      </c>
    </row>
    <row r="184" spans="1:35" x14ac:dyDescent="0.2">
      <c r="A184" s="6" t="str">
        <f>IF([1]source_data!G186="","",IF(AND([1]source_data!C186&lt;&gt;"",[1]tailored_settings!$B$15="Publish"),CONCATENATE([1]tailored_settings!$B$2&amp;[1]source_data!C186),IF(AND([1]source_data!C186&lt;&gt;"",[1]tailored_settings!$B$15="Do not publish"),CONCATENATE([1]tailored_settings!$B$2&amp;TEXT(ROW(A184)-1,"0000")&amp;"_"&amp;TEXT(F184,"yyyy-mm")),CONCATENATE([1]tailored_settings!$B$2&amp;TEXT(ROW(A184)-1,"0000")&amp;"_"&amp;TEXT(F184,"yyyy-mm")))))</f>
        <v>360G-Longleigh-E23-00205W</v>
      </c>
      <c r="B184" s="6" t="str">
        <f>IF([1]source_data!G186="","",IF([1]source_data!E186&lt;&gt;"",[1]source_data!E186,CONCATENATE("Grant to "&amp;G184)))</f>
        <v>Grant to Individual Recipient</v>
      </c>
      <c r="C184" s="6" t="str">
        <f>IF([1]source_data!G186="","",IF([1]source_data!F186="","",[1]source_data!F186))</f>
        <v>Helping to alleviate financial hardship</v>
      </c>
      <c r="D184" s="7">
        <f>IF([1]source_data!G186="","",IF([1]source_data!G186="","",[1]source_data!G186))</f>
        <v>928.13</v>
      </c>
      <c r="E184" s="6" t="str">
        <f>IF([1]source_data!G186="","",[1]tailored_settings!$B$3)</f>
        <v>GBP</v>
      </c>
      <c r="F184" s="8">
        <f>IF([1]source_data!G186="","",IF([1]source_data!H186="","",[1]source_data!H186))</f>
        <v>45219</v>
      </c>
      <c r="G184" s="6" t="str">
        <f>IF([1]source_data!G186="","",[1]tailored_settings!$B$5)</f>
        <v>Individual Recipient</v>
      </c>
      <c r="H184" s="6" t="str">
        <f>IF([1]source_data!G186="","",IF(AND([1]source_data!A186&lt;&gt;"",[1]tailored_settings!$B$16="Publish"),CONCATENATE([1]tailored_settings!$B$2&amp;[1]source_data!A186),IF(AND([1]source_data!A186&lt;&gt;"",[1]tailored_settings!$B$16="Do not publish"),CONCATENATE([1]tailored_settings!$B$4&amp;TEXT(ROW(A184)-1,"0000")&amp;"_"&amp;TEXT(F184,"yyyy-mm")),CONCATENATE([1]tailored_settings!$B$4&amp;TEXT(ROW(A184)-1,"0000")&amp;"_"&amp;TEXT(F184,"yyyy-mm")))))</f>
        <v>360G-Longleigh-IND-0183_2023-10</v>
      </c>
      <c r="I184" s="6" t="str">
        <f>IF([1]source_data!G186="","",[1]tailored_settings!$B$7)</f>
        <v>Longleigh Foundation</v>
      </c>
      <c r="J184" s="6" t="str">
        <f>IF([1]source_data!G186="","",[1]tailored_settings!$B$6)</f>
        <v>GB-CHC-1169016</v>
      </c>
      <c r="K184" s="6" t="str">
        <f>IF([1]source_data!G186="","",IF([1]source_data!I186="","",VLOOKUP([1]source_data!I186,[1]codelist_mapping!A:C,3,FALSE)))</f>
        <v>GTIR040</v>
      </c>
      <c r="L184" s="6" t="str">
        <f>IF([1]source_data!G186="","",IF([1]source_data!J186="","",VLOOKUP([1]source_data!J186,[1]codelist_mapping!A:C,3,FALSE)))</f>
        <v>GTIR080</v>
      </c>
      <c r="M184" s="6" t="str">
        <f>IF([1]source_data!G186="","",IF([1]source_data!K186="","",IF([1]source_data!M186&lt;&gt;"",CONCATENATE(VLOOKUP([1]source_data!K186,[1]codelist_mapping!F:H,3,FALSE)&amp;";"&amp;VLOOKUP([1]source_data!L186,[1]codelist_mapping!F:H,3,FALSE)&amp;";"&amp;VLOOKUP([1]source_data!M186,[1]codelist_mapping!F:H,3,FALSE)),IF([1]source_data!L186&lt;&gt;"",CONCATENATE(VLOOKUP([1]source_data!K186,[1]codelist_mapping!F:H,3,FALSE)&amp;";"&amp;VLOOKUP([1]source_data!L186,[1]codelist_mapping!F:H,3,FALSE)),IF([1]source_data!K186&lt;&gt;"",CONCATENATE(VLOOKUP([1]source_data!K186,[1]codelist_mapping!F:H,3,FALSE)))))))</f>
        <v>GTIP020</v>
      </c>
      <c r="N184" s="9" t="str">
        <f>IF([1]source_data!G186="","",IF([1]source_data!D186="","",VLOOKUP([1]source_data!D186,[1]geo_data!A:I,9,FALSE)))</f>
        <v>Soho and Victoria</v>
      </c>
      <c r="O184" s="9" t="str">
        <f>IF([1]source_data!G186="","",IF([1]source_data!D186="","",VLOOKUP([1]source_data!D186,[1]geo_data!A:I,8,FALSE)))</f>
        <v>E05001278</v>
      </c>
      <c r="P184" s="9" t="str">
        <f>IF([1]source_data!G186="","",IF(LEFT(O184,3)="E05","WD",IF(LEFT(O184,3)="S13","WD",IF(LEFT(O184,3)="W05","WD",IF(LEFT(O184,3)="W06","UA",IF(LEFT(O184,3)="S12","CA",IF(LEFT(O184,3)="E06","UA",IF(LEFT(O184,3)="E07","NMD",IF(LEFT(O184,3)="E08","MD",IF(LEFT(O184,3)="E09","LONB"))))))))))</f>
        <v>WD</v>
      </c>
      <c r="Q184" s="9" t="str">
        <f>IF([1]source_data!G186="","",IF([1]source_data!D186="","",VLOOKUP([1]source_data!D186,[1]geo_data!A:I,7,FALSE)))</f>
        <v>Sandwell</v>
      </c>
      <c r="R184" s="9" t="str">
        <f>IF([1]source_data!G186="","",IF([1]source_data!D186="","",VLOOKUP([1]source_data!D186,[1]geo_data!A:I,6,FALSE)))</f>
        <v>E08000028</v>
      </c>
      <c r="S184" s="9" t="str">
        <f>IF([1]source_data!G186="","",IF(LEFT(R184,3)="E05","WD",IF(LEFT(R184,3)="S13","WD",IF(LEFT(R184,3)="W05","WD",IF(LEFT(R184,3)="W06","UA",IF(LEFT(R184,3)="S12","CA",IF(LEFT(R184,3)="E06","UA",IF(LEFT(R184,3)="E07","NMD",IF(LEFT(R184,3)="E08","MD",IF(LEFT(R184,3)="E09","LONB"))))))))))</f>
        <v>MD</v>
      </c>
      <c r="T184" s="6" t="str">
        <f>IF([1]source_data!G186="","",IF([1]source_data!N186="","",[1]source_data!N186))</f>
        <v>Hardship Grant</v>
      </c>
      <c r="U184" s="10">
        <f>IF([1]source_data!G186="","",[1]tailored_settings!$B$8)</f>
        <v>45622</v>
      </c>
      <c r="V184" s="6" t="str">
        <f>IF([1]source_data!G186="","",[1]tailored_settings!$B$9)</f>
        <v>http://www.longleigh.org/</v>
      </c>
      <c r="W184" s="8">
        <f>IF([1]source_data!G186="","",IF([1]source_data!O186="","",[1]source_data!O186))</f>
        <v>45219</v>
      </c>
      <c r="X184" s="8">
        <f>IF([1]source_data!G186="","",IF([1]source_data!P186="","",[1]source_data!P186))</f>
        <v>45300</v>
      </c>
      <c r="Y184" s="6" t="str">
        <f>IF([1]source_data!G186="","",IF([1]source_data!Q186="","",[1]source_data!Q186))</f>
        <v/>
      </c>
      <c r="Z184" s="11" t="str">
        <f>IF([1]source_data!G186="","",IF([1]source_data!I186="","",[1]tailored_settings!$B$10))</f>
        <v>Primary grant reason</v>
      </c>
      <c r="AA184" s="11" t="str">
        <f>IF([1]source_data!G186="","",IF([1]source_data!I186="","",[1]source_data!I186))</f>
        <v>2. Customer receiving medication and/or therapy for a mental health condition or substance addiction</v>
      </c>
      <c r="AB184" s="11" t="str">
        <f>IF([1]source_data!G186="","",IF([1]source_data!J186="","",[1]tailored_settings!$B$11))</f>
        <v>Secondary grant reason</v>
      </c>
      <c r="AC184" s="11" t="str">
        <f>IF([1]source_data!G186="","",IF([1]source_data!J186="","",[1]source_data!J186))</f>
        <v>3  Customer/family moving from homelessness/supported living into independent living</v>
      </c>
      <c r="AD184" s="11" t="str">
        <f>IF([1]source_data!G186="","",IF([1]source_data!K186="","",[1]tailored_settings!$B$12))</f>
        <v>Grant purpose</v>
      </c>
      <c r="AE184" s="11" t="str">
        <f>IF([1]source_data!G186="","",IF([1]source_data!K186="","",[1]source_data!K186))</f>
        <v xml:space="preserve">Furniture </v>
      </c>
      <c r="AF184" s="11" t="str">
        <f>IF([1]source_data!G186="","",IF([1]source_data!L186="","",[1]tailored_settings!$B$13))</f>
        <v/>
      </c>
      <c r="AG184" s="11" t="str">
        <f>IF([1]source_data!G186="","",IF([1]source_data!L186="","",[1]source_data!L186))</f>
        <v/>
      </c>
      <c r="AH184" s="11" t="str">
        <f>IF([1]source_data!G186="","",IF([1]source_data!M186="","",[1]tailored_settings!$B$14))</f>
        <v/>
      </c>
      <c r="AI184" s="11" t="str">
        <f>IF([1]source_data!G186="","",IF([1]source_data!M186="","",[1]source_data!M186))</f>
        <v/>
      </c>
    </row>
    <row r="185" spans="1:35" x14ac:dyDescent="0.2">
      <c r="A185" s="6" t="str">
        <f>IF([1]source_data!G187="","",IF(AND([1]source_data!C187&lt;&gt;"",[1]tailored_settings!$B$15="Publish"),CONCATENATE([1]tailored_settings!$B$2&amp;[1]source_data!C187),IF(AND([1]source_data!C187&lt;&gt;"",[1]tailored_settings!$B$15="Do not publish"),CONCATENATE([1]tailored_settings!$B$2&amp;TEXT(ROW(A185)-1,"0000")&amp;"_"&amp;TEXT(F185,"yyyy-mm")),CONCATENATE([1]tailored_settings!$B$2&amp;TEXT(ROW(A185)-1,"0000")&amp;"_"&amp;TEXT(F185,"yyyy-mm")))))</f>
        <v>360G-Longleigh-E23-00206W</v>
      </c>
      <c r="B185" s="6" t="str">
        <f>IF([1]source_data!G187="","",IF([1]source_data!E187&lt;&gt;"",[1]source_data!E187,CONCATENATE("Grant to "&amp;G185)))</f>
        <v>Grant to Individual Recipient</v>
      </c>
      <c r="C185" s="6" t="str">
        <f>IF([1]source_data!G187="","",IF([1]source_data!F187="","",[1]source_data!F187))</f>
        <v>Helping to alleviate financial hardship</v>
      </c>
      <c r="D185" s="7">
        <f>IF([1]source_data!G187="","",IF([1]source_data!G187="","",[1]source_data!G187))</f>
        <v>82.27</v>
      </c>
      <c r="E185" s="6" t="str">
        <f>IF([1]source_data!G187="","",[1]tailored_settings!$B$3)</f>
        <v>GBP</v>
      </c>
      <c r="F185" s="8">
        <f>IF([1]source_data!G187="","",IF([1]source_data!H187="","",[1]source_data!H187))</f>
        <v>45219</v>
      </c>
      <c r="G185" s="6" t="str">
        <f>IF([1]source_data!G187="","",[1]tailored_settings!$B$5)</f>
        <v>Individual Recipient</v>
      </c>
      <c r="H185" s="6" t="str">
        <f>IF([1]source_data!G187="","",IF(AND([1]source_data!A187&lt;&gt;"",[1]tailored_settings!$B$16="Publish"),CONCATENATE([1]tailored_settings!$B$2&amp;[1]source_data!A187),IF(AND([1]source_data!A187&lt;&gt;"",[1]tailored_settings!$B$16="Do not publish"),CONCATENATE([1]tailored_settings!$B$4&amp;TEXT(ROW(A185)-1,"0000")&amp;"_"&amp;TEXT(F185,"yyyy-mm")),CONCATENATE([1]tailored_settings!$B$4&amp;TEXT(ROW(A185)-1,"0000")&amp;"_"&amp;TEXT(F185,"yyyy-mm")))))</f>
        <v>360G-Longleigh-IND-0184_2023-10</v>
      </c>
      <c r="I185" s="6" t="str">
        <f>IF([1]source_data!G187="","",[1]tailored_settings!$B$7)</f>
        <v>Longleigh Foundation</v>
      </c>
      <c r="J185" s="6" t="str">
        <f>IF([1]source_data!G187="","",[1]tailored_settings!$B$6)</f>
        <v>GB-CHC-1169016</v>
      </c>
      <c r="K185" s="6" t="str">
        <f>IF([1]source_data!G187="","",IF([1]source_data!I187="","",VLOOKUP([1]source_data!I187,[1]codelist_mapping!A:C,3,FALSE)))</f>
        <v>GTIR040</v>
      </c>
      <c r="L185" s="6" t="str">
        <f>IF([1]source_data!G187="","",IF([1]source_data!J187="","",VLOOKUP([1]source_data!J187,[1]codelist_mapping!A:C,3,FALSE)))</f>
        <v/>
      </c>
      <c r="M185" s="6" t="str">
        <f>IF([1]source_data!G187="","",IF([1]source_data!K187="","",IF([1]source_data!M187&lt;&gt;"",CONCATENATE(VLOOKUP([1]source_data!K187,[1]codelist_mapping!F:H,3,FALSE)&amp;";"&amp;VLOOKUP([1]source_data!L187,[1]codelist_mapping!F:H,3,FALSE)&amp;";"&amp;VLOOKUP([1]source_data!M187,[1]codelist_mapping!F:H,3,FALSE)),IF([1]source_data!L187&lt;&gt;"",CONCATENATE(VLOOKUP([1]source_data!K187,[1]codelist_mapping!F:H,3,FALSE)&amp;";"&amp;VLOOKUP([1]source_data!L187,[1]codelist_mapping!F:H,3,FALSE)),IF([1]source_data!K187&lt;&gt;"",CONCATENATE(VLOOKUP([1]source_data!K187,[1]codelist_mapping!F:H,3,FALSE)))))))</f>
        <v>GTIP020;GTIP060</v>
      </c>
      <c r="N185" s="9" t="str">
        <f>IF([1]source_data!G187="","",IF([1]source_data!D187="","",VLOOKUP([1]source_data!D187,[1]geo_data!A:I,9,FALSE)))</f>
        <v>Barnards Green</v>
      </c>
      <c r="O185" s="9" t="str">
        <f>IF([1]source_data!G187="","",IF([1]source_data!D187="","",VLOOKUP([1]source_data!D187,[1]geo_data!A:I,8,FALSE)))</f>
        <v>E05015382</v>
      </c>
      <c r="P185" s="9" t="str">
        <f>IF([1]source_data!G187="","",IF(LEFT(O185,3)="E05","WD",IF(LEFT(O185,3)="S13","WD",IF(LEFT(O185,3)="W05","WD",IF(LEFT(O185,3)="W06","UA",IF(LEFT(O185,3)="S12","CA",IF(LEFT(O185,3)="E06","UA",IF(LEFT(O185,3)="E07","NMD",IF(LEFT(O185,3)="E08","MD",IF(LEFT(O185,3)="E09","LONB"))))))))))</f>
        <v>WD</v>
      </c>
      <c r="Q185" s="9" t="str">
        <f>IF([1]source_data!G187="","",IF([1]source_data!D187="","",VLOOKUP([1]source_data!D187,[1]geo_data!A:I,7,FALSE)))</f>
        <v>Malvern Hills</v>
      </c>
      <c r="R185" s="9" t="str">
        <f>IF([1]source_data!G187="","",IF([1]source_data!D187="","",VLOOKUP([1]source_data!D187,[1]geo_data!A:I,6,FALSE)))</f>
        <v>E07000235</v>
      </c>
      <c r="S185" s="9" t="str">
        <f>IF([1]source_data!G187="","",IF(LEFT(R185,3)="E05","WD",IF(LEFT(R185,3)="S13","WD",IF(LEFT(R185,3)="W05","WD",IF(LEFT(R185,3)="W06","UA",IF(LEFT(R185,3)="S12","CA",IF(LEFT(R185,3)="E06","UA",IF(LEFT(R185,3)="E07","NMD",IF(LEFT(R185,3)="E08","MD",IF(LEFT(R185,3)="E09","LONB"))))))))))</f>
        <v>NMD</v>
      </c>
      <c r="T185" s="6" t="str">
        <f>IF([1]source_data!G187="","",IF([1]source_data!N187="","",[1]source_data!N187))</f>
        <v>Hardship Grant</v>
      </c>
      <c r="U185" s="10">
        <f>IF([1]source_data!G187="","",[1]tailored_settings!$B$8)</f>
        <v>45622</v>
      </c>
      <c r="V185" s="6" t="str">
        <f>IF([1]source_data!G187="","",[1]tailored_settings!$B$9)</f>
        <v>http://www.longleigh.org/</v>
      </c>
      <c r="W185" s="8">
        <f>IF([1]source_data!G187="","",IF([1]source_data!O187="","",[1]source_data!O187))</f>
        <v>45219</v>
      </c>
      <c r="X185" s="8">
        <f>IF([1]source_data!G187="","",IF([1]source_data!P187="","",[1]source_data!P187))</f>
        <v>45322</v>
      </c>
      <c r="Y185" s="6" t="str">
        <f>IF([1]source_data!G187="","",IF([1]source_data!Q187="","",[1]source_data!Q187))</f>
        <v/>
      </c>
      <c r="Z185" s="11" t="str">
        <f>IF([1]source_data!G187="","",IF([1]source_data!I187="","",[1]tailored_settings!$B$10))</f>
        <v>Primary grant reason</v>
      </c>
      <c r="AA185" s="11" t="str">
        <f>IF([1]source_data!G187="","",IF([1]source_data!I187="","",[1]source_data!I187))</f>
        <v>2. Customer receiving medication and/or therapy for a mental health condition or substance addiction</v>
      </c>
      <c r="AB185" s="11" t="str">
        <f>IF([1]source_data!G187="","",IF([1]source_data!J187="","",[1]tailored_settings!$B$11))</f>
        <v/>
      </c>
      <c r="AC185" s="11" t="str">
        <f>IF([1]source_data!G187="","",IF([1]source_data!J187="","",[1]source_data!J187))</f>
        <v/>
      </c>
      <c r="AD185" s="11" t="str">
        <f>IF([1]source_data!G187="","",IF([1]source_data!K187="","",[1]tailored_settings!$B$12))</f>
        <v>Grant purpose</v>
      </c>
      <c r="AE185" s="11" t="str">
        <f>IF([1]source_data!G187="","",IF([1]source_data!K187="","",[1]source_data!K187))</f>
        <v>Appliances</v>
      </c>
      <c r="AF185" s="11" t="str">
        <f>IF([1]source_data!G187="","",IF([1]source_data!L187="","",[1]tailored_settings!$B$13))</f>
        <v>Grant purpose</v>
      </c>
      <c r="AG185" s="11" t="str">
        <f>IF([1]source_data!G187="","",IF([1]source_data!L187="","",[1]source_data!L187))</f>
        <v>Voucher for small household items</v>
      </c>
      <c r="AH185" s="11" t="str">
        <f>IF([1]source_data!G187="","",IF([1]source_data!M187="","",[1]tailored_settings!$B$14))</f>
        <v/>
      </c>
      <c r="AI185" s="11" t="str">
        <f>IF([1]source_data!G187="","",IF([1]source_data!M187="","",[1]source_data!M187))</f>
        <v/>
      </c>
    </row>
    <row r="186" spans="1:35" x14ac:dyDescent="0.2">
      <c r="A186" s="6" t="str">
        <f>IF([1]source_data!G188="","",IF(AND([1]source_data!C188&lt;&gt;"",[1]tailored_settings!$B$15="Publish"),CONCATENATE([1]tailored_settings!$B$2&amp;[1]source_data!C188),IF(AND([1]source_data!C188&lt;&gt;"",[1]tailored_settings!$B$15="Do not publish"),CONCATENATE([1]tailored_settings!$B$2&amp;TEXT(ROW(A186)-1,"0000")&amp;"_"&amp;TEXT(F186,"yyyy-mm")),CONCATENATE([1]tailored_settings!$B$2&amp;TEXT(ROW(A186)-1,"0000")&amp;"_"&amp;TEXT(F186,"yyyy-mm")))))</f>
        <v>360G-Longleigh-E23-00207W</v>
      </c>
      <c r="B186" s="6" t="str">
        <f>IF([1]source_data!G188="","",IF([1]source_data!E188&lt;&gt;"",[1]source_data!E188,CONCATENATE("Grant to "&amp;G186)))</f>
        <v>Grant to Individual Recipient</v>
      </c>
      <c r="C186" s="6" t="str">
        <f>IF([1]source_data!G188="","",IF([1]source_data!F188="","",[1]source_data!F188))</f>
        <v>Helping to alleviate financial hardship</v>
      </c>
      <c r="D186" s="7">
        <f>IF([1]source_data!G188="","",IF([1]source_data!G188="","",[1]source_data!G188))</f>
        <v>985.31</v>
      </c>
      <c r="E186" s="6" t="str">
        <f>IF([1]source_data!G188="","",[1]tailored_settings!$B$3)</f>
        <v>GBP</v>
      </c>
      <c r="F186" s="8">
        <f>IF([1]source_data!G188="","",IF([1]source_data!H188="","",[1]source_data!H188))</f>
        <v>45219</v>
      </c>
      <c r="G186" s="6" t="str">
        <f>IF([1]source_data!G188="","",[1]tailored_settings!$B$5)</f>
        <v>Individual Recipient</v>
      </c>
      <c r="H186" s="6" t="str">
        <f>IF([1]source_data!G188="","",IF(AND([1]source_data!A188&lt;&gt;"",[1]tailored_settings!$B$16="Publish"),CONCATENATE([1]tailored_settings!$B$2&amp;[1]source_data!A188),IF(AND([1]source_data!A188&lt;&gt;"",[1]tailored_settings!$B$16="Do not publish"),CONCATENATE([1]tailored_settings!$B$4&amp;TEXT(ROW(A186)-1,"0000")&amp;"_"&amp;TEXT(F186,"yyyy-mm")),CONCATENATE([1]tailored_settings!$B$4&amp;TEXT(ROW(A186)-1,"0000")&amp;"_"&amp;TEXT(F186,"yyyy-mm")))))</f>
        <v>360G-Longleigh-IND-0185_2023-10</v>
      </c>
      <c r="I186" s="6" t="str">
        <f>IF([1]source_data!G188="","",[1]tailored_settings!$B$7)</f>
        <v>Longleigh Foundation</v>
      </c>
      <c r="J186" s="6" t="str">
        <f>IF([1]source_data!G188="","",[1]tailored_settings!$B$6)</f>
        <v>GB-CHC-1169016</v>
      </c>
      <c r="K186" s="6" t="str">
        <f>IF([1]source_data!G188="","",IF([1]source_data!I188="","",VLOOKUP([1]source_data!I188,[1]codelist_mapping!A:C,3,FALSE)))</f>
        <v>GTIR010</v>
      </c>
      <c r="L186" s="6" t="str">
        <f>IF([1]source_data!G188="","",IF([1]source_data!J188="","",VLOOKUP([1]source_data!J188,[1]codelist_mapping!A:C,3,FALSE)))</f>
        <v/>
      </c>
      <c r="M186" s="6" t="str">
        <f>IF([1]source_data!G188="","",IF([1]source_data!K188="","",IF([1]source_data!M188&lt;&gt;"",CONCATENATE(VLOOKUP([1]source_data!K188,[1]codelist_mapping!F:H,3,FALSE)&amp;";"&amp;VLOOKUP([1]source_data!L188,[1]codelist_mapping!F:H,3,FALSE)&amp;";"&amp;VLOOKUP([1]source_data!M188,[1]codelist_mapping!F:H,3,FALSE)),IF([1]source_data!L188&lt;&gt;"",CONCATENATE(VLOOKUP([1]source_data!K188,[1]codelist_mapping!F:H,3,FALSE)&amp;";"&amp;VLOOKUP([1]source_data!L188,[1]codelist_mapping!F:H,3,FALSE)),IF([1]source_data!K188&lt;&gt;"",CONCATENATE(VLOOKUP([1]source_data!K188,[1]codelist_mapping!F:H,3,FALSE)))))))</f>
        <v>GTIP020;GTIP060</v>
      </c>
      <c r="N186" s="9" t="str">
        <f>IF([1]source_data!G188="","",IF([1]source_data!D188="","",VLOOKUP([1]source_data!D188,[1]geo_data!A:I,9,FALSE)))</f>
        <v>Glastonbury</v>
      </c>
      <c r="O186" s="9" t="str">
        <f>IF([1]source_data!G188="","",IF([1]source_data!D188="","",VLOOKUP([1]source_data!D188,[1]geo_data!A:I,8,FALSE)))</f>
        <v>E05014363</v>
      </c>
      <c r="P186" s="9" t="str">
        <f>IF([1]source_data!G188="","",IF(LEFT(O186,3)="E05","WD",IF(LEFT(O186,3)="S13","WD",IF(LEFT(O186,3)="W05","WD",IF(LEFT(O186,3)="W06","UA",IF(LEFT(O186,3)="S12","CA",IF(LEFT(O186,3)="E06","UA",IF(LEFT(O186,3)="E07","NMD",IF(LEFT(O186,3)="E08","MD",IF(LEFT(O186,3)="E09","LONB"))))))))))</f>
        <v>WD</v>
      </c>
      <c r="Q186" s="9" t="str">
        <f>IF([1]source_data!G188="","",IF([1]source_data!D188="","",VLOOKUP([1]source_data!D188,[1]geo_data!A:I,7,FALSE)))</f>
        <v>Somerset</v>
      </c>
      <c r="R186" s="9" t="str">
        <f>IF([1]source_data!G188="","",IF([1]source_data!D188="","",VLOOKUP([1]source_data!D188,[1]geo_data!A:I,6,FALSE)))</f>
        <v>E06000066</v>
      </c>
      <c r="S186" s="9" t="str">
        <f>IF([1]source_data!G188="","",IF(LEFT(R186,3)="E05","WD",IF(LEFT(R186,3)="S13","WD",IF(LEFT(R186,3)="W05","WD",IF(LEFT(R186,3)="W06","UA",IF(LEFT(R186,3)="S12","CA",IF(LEFT(R186,3)="E06","UA",IF(LEFT(R186,3)="E07","NMD",IF(LEFT(R186,3)="E08","MD",IF(LEFT(R186,3)="E09","LONB"))))))))))</f>
        <v>UA</v>
      </c>
      <c r="T186" s="6" t="str">
        <f>IF([1]source_data!G188="","",IF([1]source_data!N188="","",[1]source_data!N188))</f>
        <v>Hardship Grant</v>
      </c>
      <c r="U186" s="10">
        <f>IF([1]source_data!G188="","",[1]tailored_settings!$B$8)</f>
        <v>45622</v>
      </c>
      <c r="V186" s="6" t="str">
        <f>IF([1]source_data!G188="","",[1]tailored_settings!$B$9)</f>
        <v>http://www.longleigh.org/</v>
      </c>
      <c r="W186" s="8">
        <f>IF([1]source_data!G188="","",IF([1]source_data!O188="","",[1]source_data!O188))</f>
        <v>45219</v>
      </c>
      <c r="X186" s="8">
        <f>IF([1]source_data!G188="","",IF([1]source_data!P188="","",[1]source_data!P188))</f>
        <v>45269</v>
      </c>
      <c r="Y186" s="6" t="str">
        <f>IF([1]source_data!G188="","",IF([1]source_data!Q188="","",[1]source_data!Q188))</f>
        <v/>
      </c>
      <c r="Z186" s="11" t="str">
        <f>IF([1]source_data!G188="","",IF([1]source_data!I188="","",[1]tailored_settings!$B$10))</f>
        <v>Primary grant reason</v>
      </c>
      <c r="AA186" s="11" t="str">
        <f>IF([1]source_data!G188="","",IF([1]source_data!I188="","",[1]source_data!I188))</f>
        <v>7. Customer where there is a child/ren in receipt of means-tested free school meals</v>
      </c>
      <c r="AB186" s="11" t="str">
        <f>IF([1]source_data!G188="","",IF([1]source_data!J188="","",[1]tailored_settings!$B$11))</f>
        <v/>
      </c>
      <c r="AC186" s="11" t="str">
        <f>IF([1]source_data!G188="","",IF([1]source_data!J188="","",[1]source_data!J188))</f>
        <v/>
      </c>
      <c r="AD186" s="11" t="str">
        <f>IF([1]source_data!G188="","",IF([1]source_data!K188="","",[1]tailored_settings!$B$12))</f>
        <v>Grant purpose</v>
      </c>
      <c r="AE186" s="11" t="str">
        <f>IF([1]source_data!G188="","",IF([1]source_data!K188="","",[1]source_data!K188))</f>
        <v>Appliances</v>
      </c>
      <c r="AF186" s="11" t="str">
        <f>IF([1]source_data!G188="","",IF([1]source_data!L188="","",[1]tailored_settings!$B$13))</f>
        <v>Grant purpose</v>
      </c>
      <c r="AG186" s="11" t="str">
        <f>IF([1]source_data!G188="","",IF([1]source_data!L188="","",[1]source_data!L188))</f>
        <v>Voucher for small household items</v>
      </c>
      <c r="AH186" s="11" t="str">
        <f>IF([1]source_data!G188="","",IF([1]source_data!M188="","",[1]tailored_settings!$B$14))</f>
        <v/>
      </c>
      <c r="AI186" s="11" t="str">
        <f>IF([1]source_data!G188="","",IF([1]source_data!M188="","",[1]source_data!M188))</f>
        <v/>
      </c>
    </row>
    <row r="187" spans="1:35" x14ac:dyDescent="0.2">
      <c r="A187" s="6" t="str">
        <f>IF([1]source_data!G189="","",IF(AND([1]source_data!C189&lt;&gt;"",[1]tailored_settings!$B$15="Publish"),CONCATENATE([1]tailored_settings!$B$2&amp;[1]source_data!C189),IF(AND([1]source_data!C189&lt;&gt;"",[1]tailored_settings!$B$15="Do not publish"),CONCATENATE([1]tailored_settings!$B$2&amp;TEXT(ROW(A187)-1,"0000")&amp;"_"&amp;TEXT(F187,"yyyy-mm")),CONCATENATE([1]tailored_settings!$B$2&amp;TEXT(ROW(A187)-1,"0000")&amp;"_"&amp;TEXT(F187,"yyyy-mm")))))</f>
        <v>360G-Longleigh-E23-00208W</v>
      </c>
      <c r="B187" s="6" t="str">
        <f>IF([1]source_data!G189="","",IF([1]source_data!E189&lt;&gt;"",[1]source_data!E189,CONCATENATE("Grant to "&amp;G187)))</f>
        <v>Grant to Individual Recipient</v>
      </c>
      <c r="C187" s="6" t="str">
        <f>IF([1]source_data!G189="","",IF([1]source_data!F189="","",[1]source_data!F189))</f>
        <v>Helping to alleviate financial hardship</v>
      </c>
      <c r="D187" s="7">
        <f>IF([1]source_data!G189="","",IF([1]source_data!G189="","",[1]source_data!G189))</f>
        <v>900</v>
      </c>
      <c r="E187" s="6" t="str">
        <f>IF([1]source_data!G189="","",[1]tailored_settings!$B$3)</f>
        <v>GBP</v>
      </c>
      <c r="F187" s="8">
        <f>IF([1]source_data!G189="","",IF([1]source_data!H189="","",[1]source_data!H189))</f>
        <v>45219</v>
      </c>
      <c r="G187" s="6" t="str">
        <f>IF([1]source_data!G189="","",[1]tailored_settings!$B$5)</f>
        <v>Individual Recipient</v>
      </c>
      <c r="H187" s="6" t="str">
        <f>IF([1]source_data!G189="","",IF(AND([1]source_data!A189&lt;&gt;"",[1]tailored_settings!$B$16="Publish"),CONCATENATE([1]tailored_settings!$B$2&amp;[1]source_data!A189),IF(AND([1]source_data!A189&lt;&gt;"",[1]tailored_settings!$B$16="Do not publish"),CONCATENATE([1]tailored_settings!$B$4&amp;TEXT(ROW(A187)-1,"0000")&amp;"_"&amp;TEXT(F187,"yyyy-mm")),CONCATENATE([1]tailored_settings!$B$4&amp;TEXT(ROW(A187)-1,"0000")&amp;"_"&amp;TEXT(F187,"yyyy-mm")))))</f>
        <v>360G-Longleigh-IND-0186_2023-10</v>
      </c>
      <c r="I187" s="6" t="str">
        <f>IF([1]source_data!G189="","",[1]tailored_settings!$B$7)</f>
        <v>Longleigh Foundation</v>
      </c>
      <c r="J187" s="6" t="str">
        <f>IF([1]source_data!G189="","",[1]tailored_settings!$B$6)</f>
        <v>GB-CHC-1169016</v>
      </c>
      <c r="K187" s="6" t="str">
        <f>IF([1]source_data!G189="","",IF([1]source_data!I189="","",VLOOKUP([1]source_data!I189,[1]codelist_mapping!A:C,3,FALSE)))</f>
        <v>GTIR010</v>
      </c>
      <c r="L187" s="6" t="str">
        <f>IF([1]source_data!G189="","",IF([1]source_data!J189="","",VLOOKUP([1]source_data!J189,[1]codelist_mapping!A:C,3,FALSE)))</f>
        <v/>
      </c>
      <c r="M187" s="6" t="str">
        <f>IF([1]source_data!G189="","",IF([1]source_data!K189="","",IF([1]source_data!M189&lt;&gt;"",CONCATENATE(VLOOKUP([1]source_data!K189,[1]codelist_mapping!F:H,3,FALSE)&amp;";"&amp;VLOOKUP([1]source_data!L189,[1]codelist_mapping!F:H,3,FALSE)&amp;";"&amp;VLOOKUP([1]source_data!M189,[1]codelist_mapping!F:H,3,FALSE)),IF([1]source_data!L189&lt;&gt;"",CONCATENATE(VLOOKUP([1]source_data!K189,[1]codelist_mapping!F:H,3,FALSE)&amp;";"&amp;VLOOKUP([1]source_data!L189,[1]codelist_mapping!F:H,3,FALSE)),IF([1]source_data!K189&lt;&gt;"",CONCATENATE(VLOOKUP([1]source_data!K189,[1]codelist_mapping!F:H,3,FALSE)))))))</f>
        <v>GTIP070;GTIP050</v>
      </c>
      <c r="N187" s="9" t="str">
        <f>IF([1]source_data!G189="","",IF([1]source_data!D189="","",VLOOKUP([1]source_data!D189,[1]geo_data!A:I,9,FALSE)))</f>
        <v>Arlesey &amp; Fairfield</v>
      </c>
      <c r="O187" s="9" t="str">
        <f>IF([1]source_data!G189="","",IF([1]source_data!D189="","",VLOOKUP([1]source_data!D189,[1]geo_data!A:I,8,FALSE)))</f>
        <v>E05014395</v>
      </c>
      <c r="P187" s="9" t="str">
        <f>IF([1]source_data!G189="","",IF(LEFT(O187,3)="E05","WD",IF(LEFT(O187,3)="S13","WD",IF(LEFT(O187,3)="W05","WD",IF(LEFT(O187,3)="W06","UA",IF(LEFT(O187,3)="S12","CA",IF(LEFT(O187,3)="E06","UA",IF(LEFT(O187,3)="E07","NMD",IF(LEFT(O187,3)="E08","MD",IF(LEFT(O187,3)="E09","LONB"))))))))))</f>
        <v>WD</v>
      </c>
      <c r="Q187" s="9" t="str">
        <f>IF([1]source_data!G189="","",IF([1]source_data!D189="","",VLOOKUP([1]source_data!D189,[1]geo_data!A:I,7,FALSE)))</f>
        <v>Central Bedfordshire</v>
      </c>
      <c r="R187" s="9" t="str">
        <f>IF([1]source_data!G189="","",IF([1]source_data!D189="","",VLOOKUP([1]source_data!D189,[1]geo_data!A:I,6,FALSE)))</f>
        <v>E06000056</v>
      </c>
      <c r="S187" s="9" t="str">
        <f>IF([1]source_data!G189="","",IF(LEFT(R187,3)="E05","WD",IF(LEFT(R187,3)="S13","WD",IF(LEFT(R187,3)="W05","WD",IF(LEFT(R187,3)="W06","UA",IF(LEFT(R187,3)="S12","CA",IF(LEFT(R187,3)="E06","UA",IF(LEFT(R187,3)="E07","NMD",IF(LEFT(R187,3)="E08","MD",IF(LEFT(R187,3)="E09","LONB"))))))))))</f>
        <v>UA</v>
      </c>
      <c r="T187" s="6" t="str">
        <f>IF([1]source_data!G189="","",IF([1]source_data!N189="","",[1]source_data!N189))</f>
        <v>Hardship Grant</v>
      </c>
      <c r="U187" s="10">
        <f>IF([1]source_data!G189="","",[1]tailored_settings!$B$8)</f>
        <v>45622</v>
      </c>
      <c r="V187" s="6" t="str">
        <f>IF([1]source_data!G189="","",[1]tailored_settings!$B$9)</f>
        <v>http://www.longleigh.org/</v>
      </c>
      <c r="W187" s="8">
        <f>IF([1]source_data!G189="","",IF([1]source_data!O189="","",[1]source_data!O189))</f>
        <v>45219</v>
      </c>
      <c r="X187" s="8">
        <f>IF([1]source_data!G189="","",IF([1]source_data!P189="","",[1]source_data!P189))</f>
        <v>45314</v>
      </c>
      <c r="Y187" s="6" t="str">
        <f>IF([1]source_data!G189="","",IF([1]source_data!Q189="","",[1]source_data!Q189))</f>
        <v/>
      </c>
      <c r="Z187" s="11" t="str">
        <f>IF([1]source_data!G189="","",IF([1]source_data!I189="","",[1]tailored_settings!$B$10))</f>
        <v>Primary grant reason</v>
      </c>
      <c r="AA187" s="11" t="str">
        <f>IF([1]source_data!G189="","",IF([1]source_data!I189="","",[1]source_data!I189))</f>
        <v>7. Customer where there is a child/ren in receipt of means-tested free school meals</v>
      </c>
      <c r="AB187" s="11" t="str">
        <f>IF([1]source_data!G189="","",IF([1]source_data!J189="","",[1]tailored_settings!$B$11))</f>
        <v/>
      </c>
      <c r="AC187" s="11" t="str">
        <f>IF([1]source_data!G189="","",IF([1]source_data!J189="","",[1]source_data!J189))</f>
        <v/>
      </c>
      <c r="AD187" s="11" t="str">
        <f>IF([1]source_data!G189="","",IF([1]source_data!K189="","",[1]tailored_settings!$B$12))</f>
        <v>Grant purpose</v>
      </c>
      <c r="AE187" s="11" t="str">
        <f>IF([1]source_data!G189="","",IF([1]source_data!K189="","",[1]source_data!K189))</f>
        <v>Food Vouchers</v>
      </c>
      <c r="AF187" s="11" t="str">
        <f>IF([1]source_data!G189="","",IF([1]source_data!L189="","",[1]tailored_settings!$B$13))</f>
        <v>Grant purpose</v>
      </c>
      <c r="AG187" s="11" t="str">
        <f>IF([1]source_data!G189="","",IF([1]source_data!L189="","",[1]source_data!L189))</f>
        <v>Utility Vouchers</v>
      </c>
      <c r="AH187" s="11" t="str">
        <f>IF([1]source_data!G189="","",IF([1]source_data!M189="","",[1]tailored_settings!$B$14))</f>
        <v/>
      </c>
      <c r="AI187" s="11" t="str">
        <f>IF([1]source_data!G189="","",IF([1]source_data!M189="","",[1]source_data!M189))</f>
        <v/>
      </c>
    </row>
    <row r="188" spans="1:35" x14ac:dyDescent="0.2">
      <c r="A188" s="6" t="str">
        <f>IF([1]source_data!G190="","",IF(AND([1]source_data!C190&lt;&gt;"",[1]tailored_settings!$B$15="Publish"),CONCATENATE([1]tailored_settings!$B$2&amp;[1]source_data!C190),IF(AND([1]source_data!C190&lt;&gt;"",[1]tailored_settings!$B$15="Do not publish"),CONCATENATE([1]tailored_settings!$B$2&amp;TEXT(ROW(A188)-1,"0000")&amp;"_"&amp;TEXT(F188,"yyyy-mm")),CONCATENATE([1]tailored_settings!$B$2&amp;TEXT(ROW(A188)-1,"0000")&amp;"_"&amp;TEXT(F188,"yyyy-mm")))))</f>
        <v>360G-Longleigh-E23-00209W</v>
      </c>
      <c r="B188" s="6" t="str">
        <f>IF([1]source_data!G190="","",IF([1]source_data!E190&lt;&gt;"",[1]source_data!E190,CONCATENATE("Grant to "&amp;G188)))</f>
        <v>Grant to Individual Recipient</v>
      </c>
      <c r="C188" s="6" t="str">
        <f>IF([1]source_data!G190="","",IF([1]source_data!F190="","",[1]source_data!F190))</f>
        <v>Helping to alleviate financial hardship</v>
      </c>
      <c r="D188" s="7">
        <f>IF([1]source_data!G190="","",IF([1]source_data!G190="","",[1]source_data!G190))</f>
        <v>960</v>
      </c>
      <c r="E188" s="6" t="str">
        <f>IF([1]source_data!G190="","",[1]tailored_settings!$B$3)</f>
        <v>GBP</v>
      </c>
      <c r="F188" s="8">
        <f>IF([1]source_data!G190="","",IF([1]source_data!H190="","",[1]source_data!H190))</f>
        <v>45223</v>
      </c>
      <c r="G188" s="6" t="str">
        <f>IF([1]source_data!G190="","",[1]tailored_settings!$B$5)</f>
        <v>Individual Recipient</v>
      </c>
      <c r="H188" s="6" t="str">
        <f>IF([1]source_data!G190="","",IF(AND([1]source_data!A190&lt;&gt;"",[1]tailored_settings!$B$16="Publish"),CONCATENATE([1]tailored_settings!$B$2&amp;[1]source_data!A190),IF(AND([1]source_data!A190&lt;&gt;"",[1]tailored_settings!$B$16="Do not publish"),CONCATENATE([1]tailored_settings!$B$4&amp;TEXT(ROW(A188)-1,"0000")&amp;"_"&amp;TEXT(F188,"yyyy-mm")),CONCATENATE([1]tailored_settings!$B$4&amp;TEXT(ROW(A188)-1,"0000")&amp;"_"&amp;TEXT(F188,"yyyy-mm")))))</f>
        <v>360G-Longleigh-IND-0187_2023-10</v>
      </c>
      <c r="I188" s="6" t="str">
        <f>IF([1]source_data!G190="","",[1]tailored_settings!$B$7)</f>
        <v>Longleigh Foundation</v>
      </c>
      <c r="J188" s="6" t="str">
        <f>IF([1]source_data!G190="","",[1]tailored_settings!$B$6)</f>
        <v>GB-CHC-1169016</v>
      </c>
      <c r="K188" s="6" t="str">
        <f>IF([1]source_data!G190="","",IF([1]source_data!I190="","",VLOOKUP([1]source_data!I190,[1]codelist_mapping!A:C,3,FALSE)))</f>
        <v>GTIR040</v>
      </c>
      <c r="L188" s="6" t="str">
        <f>IF([1]source_data!G190="","",IF([1]source_data!J190="","",VLOOKUP([1]source_data!J190,[1]codelist_mapping!A:C,3,FALSE)))</f>
        <v/>
      </c>
      <c r="M188" s="6" t="str">
        <f>IF([1]source_data!G190="","",IF([1]source_data!K190="","",IF([1]source_data!M190&lt;&gt;"",CONCATENATE(VLOOKUP([1]source_data!K190,[1]codelist_mapping!F:H,3,FALSE)&amp;";"&amp;VLOOKUP([1]source_data!L190,[1]codelist_mapping!F:H,3,FALSE)&amp;";"&amp;VLOOKUP([1]source_data!M190,[1]codelist_mapping!F:H,3,FALSE)),IF([1]source_data!L190&lt;&gt;"",CONCATENATE(VLOOKUP([1]source_data!K190,[1]codelist_mapping!F:H,3,FALSE)&amp;";"&amp;VLOOKUP([1]source_data!L190,[1]codelist_mapping!F:H,3,FALSE)),IF([1]source_data!K190&lt;&gt;"",CONCATENATE(VLOOKUP([1]source_data!K190,[1]codelist_mapping!F:H,3,FALSE)))))))</f>
        <v>GTIP070;GTIP050</v>
      </c>
      <c r="N188" s="9" t="str">
        <f>IF([1]source_data!G190="","",IF([1]source_data!D190="","",VLOOKUP([1]source_data!D190,[1]geo_data!A:I,9,FALSE)))</f>
        <v>Loxwood</v>
      </c>
      <c r="O188" s="9" t="str">
        <f>IF([1]source_data!G190="","",IF([1]source_data!D190="","",VLOOKUP([1]source_data!D190,[1]geo_data!A:I,8,FALSE)))</f>
        <v>E05011678</v>
      </c>
      <c r="P188" s="9" t="str">
        <f>IF([1]source_data!G190="","",IF(LEFT(O188,3)="E05","WD",IF(LEFT(O188,3)="S13","WD",IF(LEFT(O188,3)="W05","WD",IF(LEFT(O188,3)="W06","UA",IF(LEFT(O188,3)="S12","CA",IF(LEFT(O188,3)="E06","UA",IF(LEFT(O188,3)="E07","NMD",IF(LEFT(O188,3)="E08","MD",IF(LEFT(O188,3)="E09","LONB"))))))))))</f>
        <v>WD</v>
      </c>
      <c r="Q188" s="9" t="str">
        <f>IF([1]source_data!G190="","",IF([1]source_data!D190="","",VLOOKUP([1]source_data!D190,[1]geo_data!A:I,7,FALSE)))</f>
        <v>Chichester</v>
      </c>
      <c r="R188" s="9" t="str">
        <f>IF([1]source_data!G190="","",IF([1]source_data!D190="","",VLOOKUP([1]source_data!D190,[1]geo_data!A:I,6,FALSE)))</f>
        <v>E07000225</v>
      </c>
      <c r="S188" s="9" t="str">
        <f>IF([1]source_data!G190="","",IF(LEFT(R188,3)="E05","WD",IF(LEFT(R188,3)="S13","WD",IF(LEFT(R188,3)="W05","WD",IF(LEFT(R188,3)="W06","UA",IF(LEFT(R188,3)="S12","CA",IF(LEFT(R188,3)="E06","UA",IF(LEFT(R188,3)="E07","NMD",IF(LEFT(R188,3)="E08","MD",IF(LEFT(R188,3)="E09","LONB"))))))))))</f>
        <v>NMD</v>
      </c>
      <c r="T188" s="6" t="str">
        <f>IF([1]source_data!G190="","",IF([1]source_data!N190="","",[1]source_data!N190))</f>
        <v>Hardship Grant</v>
      </c>
      <c r="U188" s="10">
        <f>IF([1]source_data!G190="","",[1]tailored_settings!$B$8)</f>
        <v>45622</v>
      </c>
      <c r="V188" s="6" t="str">
        <f>IF([1]source_data!G190="","",[1]tailored_settings!$B$9)</f>
        <v>http://www.longleigh.org/</v>
      </c>
      <c r="W188" s="8">
        <f>IF([1]source_data!G190="","",IF([1]source_data!O190="","",[1]source_data!O190))</f>
        <v>45223</v>
      </c>
      <c r="X188" s="8">
        <f>IF([1]source_data!G190="","",IF([1]source_data!P190="","",[1]source_data!P190))</f>
        <v>45345</v>
      </c>
      <c r="Y188" s="6" t="str">
        <f>IF([1]source_data!G190="","",IF([1]source_data!Q190="","",[1]source_data!Q190))</f>
        <v/>
      </c>
      <c r="Z188" s="11" t="str">
        <f>IF([1]source_data!G190="","",IF([1]source_data!I190="","",[1]tailored_settings!$B$10))</f>
        <v>Primary grant reason</v>
      </c>
      <c r="AA188" s="11" t="str">
        <f>IF([1]source_data!G190="","",IF([1]source_data!I190="","",[1]source_data!I190))</f>
        <v>2. Customer receiving medication and/or therapy for a mental health condition or substance addiction</v>
      </c>
      <c r="AB188" s="11" t="str">
        <f>IF([1]source_data!G190="","",IF([1]source_data!J190="","",[1]tailored_settings!$B$11))</f>
        <v/>
      </c>
      <c r="AC188" s="11" t="str">
        <f>IF([1]source_data!G190="","",IF([1]source_data!J190="","",[1]source_data!J190))</f>
        <v/>
      </c>
      <c r="AD188" s="11" t="str">
        <f>IF([1]source_data!G190="","",IF([1]source_data!K190="","",[1]tailored_settings!$B$12))</f>
        <v>Grant purpose</v>
      </c>
      <c r="AE188" s="11" t="str">
        <f>IF([1]source_data!G190="","",IF([1]source_data!K190="","",[1]source_data!K190))</f>
        <v>Food Vouchers</v>
      </c>
      <c r="AF188" s="11" t="str">
        <f>IF([1]source_data!G190="","",IF([1]source_data!L190="","",[1]tailored_settings!$B$13))</f>
        <v>Grant purpose</v>
      </c>
      <c r="AG188" s="11" t="str">
        <f>IF([1]source_data!G190="","",IF([1]source_data!L190="","",[1]source_data!L190))</f>
        <v>Utility Vouchers</v>
      </c>
      <c r="AH188" s="11" t="str">
        <f>IF([1]source_data!G190="","",IF([1]source_data!M190="","",[1]tailored_settings!$B$14))</f>
        <v/>
      </c>
      <c r="AI188" s="11" t="str">
        <f>IF([1]source_data!G190="","",IF([1]source_data!M190="","",[1]source_data!M190))</f>
        <v/>
      </c>
    </row>
    <row r="189" spans="1:35" x14ac:dyDescent="0.2">
      <c r="A189" s="6" t="str">
        <f>IF([1]source_data!G191="","",IF(AND([1]source_data!C191&lt;&gt;"",[1]tailored_settings!$B$15="Publish"),CONCATENATE([1]tailored_settings!$B$2&amp;[1]source_data!C191),IF(AND([1]source_data!C191&lt;&gt;"",[1]tailored_settings!$B$15="Do not publish"),CONCATENATE([1]tailored_settings!$B$2&amp;TEXT(ROW(A189)-1,"0000")&amp;"_"&amp;TEXT(F189,"yyyy-mm")),CONCATENATE([1]tailored_settings!$B$2&amp;TEXT(ROW(A189)-1,"0000")&amp;"_"&amp;TEXT(F189,"yyyy-mm")))))</f>
        <v>360G-Longleigh-E23-00211W</v>
      </c>
      <c r="B189" s="6" t="str">
        <f>IF([1]source_data!G191="","",IF([1]source_data!E191&lt;&gt;"",[1]source_data!E191,CONCATENATE("Grant to "&amp;G189)))</f>
        <v>Grant to Individual Recipient</v>
      </c>
      <c r="C189" s="6" t="str">
        <f>IF([1]source_data!G191="","",IF([1]source_data!F191="","",[1]source_data!F191))</f>
        <v xml:space="preserve">Providing new flooring </v>
      </c>
      <c r="D189" s="7">
        <f>IF([1]source_data!G191="","",IF([1]source_data!G191="","",[1]source_data!G191))</f>
        <v>2066.4</v>
      </c>
      <c r="E189" s="6" t="str">
        <f>IF([1]source_data!G191="","",[1]tailored_settings!$B$3)</f>
        <v>GBP</v>
      </c>
      <c r="F189" s="8">
        <f>IF([1]source_data!G191="","",IF([1]source_data!H191="","",[1]source_data!H191))</f>
        <v>45233</v>
      </c>
      <c r="G189" s="6" t="str">
        <f>IF([1]source_data!G191="","",[1]tailored_settings!$B$5)</f>
        <v>Individual Recipient</v>
      </c>
      <c r="H189" s="6" t="str">
        <f>IF([1]source_data!G191="","",IF(AND([1]source_data!A191&lt;&gt;"",[1]tailored_settings!$B$16="Publish"),CONCATENATE([1]tailored_settings!$B$2&amp;[1]source_data!A191),IF(AND([1]source_data!A191&lt;&gt;"",[1]tailored_settings!$B$16="Do not publish"),CONCATENATE([1]tailored_settings!$B$4&amp;TEXT(ROW(A189)-1,"0000")&amp;"_"&amp;TEXT(F189,"yyyy-mm")),CONCATENATE([1]tailored_settings!$B$4&amp;TEXT(ROW(A189)-1,"0000")&amp;"_"&amp;TEXT(F189,"yyyy-mm")))))</f>
        <v>360G-Longleigh-IND-0188_2023-11</v>
      </c>
      <c r="I189" s="6" t="str">
        <f>IF([1]source_data!G191="","",[1]tailored_settings!$B$7)</f>
        <v>Longleigh Foundation</v>
      </c>
      <c r="J189" s="6" t="str">
        <f>IF([1]source_data!G191="","",[1]tailored_settings!$B$6)</f>
        <v>GB-CHC-1169016</v>
      </c>
      <c r="K189" s="6" t="str">
        <f>IF([1]source_data!G191="","",IF([1]source_data!I191="","",VLOOKUP([1]source_data!I191,[1]codelist_mapping!A:C,3,FALSE)))</f>
        <v>GTIR030</v>
      </c>
      <c r="L189" s="6" t="str">
        <f>IF([1]source_data!G191="","",IF([1]source_data!J191="","",VLOOKUP([1]source_data!J191,[1]codelist_mapping!A:C,3,FALSE)))</f>
        <v/>
      </c>
      <c r="M189" s="6" t="str">
        <f>IF([1]source_data!G191="","",IF([1]source_data!K191="","",IF([1]source_data!M191&lt;&gt;"",CONCATENATE(VLOOKUP([1]source_data!K191,[1]codelist_mapping!F:H,3,FALSE)&amp;";"&amp;VLOOKUP([1]source_data!L191,[1]codelist_mapping!F:H,3,FALSE)&amp;";"&amp;VLOOKUP([1]source_data!M191,[1]codelist_mapping!F:H,3,FALSE)),IF([1]source_data!L191&lt;&gt;"",CONCATENATE(VLOOKUP([1]source_data!K191,[1]codelist_mapping!F:H,3,FALSE)&amp;";"&amp;VLOOKUP([1]source_data!L191,[1]codelist_mapping!F:H,3,FALSE)),IF([1]source_data!K191&lt;&gt;"",CONCATENATE(VLOOKUP([1]source_data!K191,[1]codelist_mapping!F:H,3,FALSE)))))))</f>
        <v>GTIP030</v>
      </c>
      <c r="N189" s="9" t="str">
        <f>IF([1]source_data!G191="","",IF([1]source_data!D191="","",VLOOKUP([1]source_data!D191,[1]geo_data!A:I,9,FALSE)))</f>
        <v>Lytchett Matravers &amp; Upton</v>
      </c>
      <c r="O189" s="9" t="str">
        <f>IF([1]source_data!G191="","",IF([1]source_data!D191="","",VLOOKUP([1]source_data!D191,[1]geo_data!A:I,8,FALSE)))</f>
        <v>E05012706</v>
      </c>
      <c r="P189" s="9" t="str">
        <f>IF([1]source_data!G191="","",IF(LEFT(O189,3)="E05","WD",IF(LEFT(O189,3)="S13","WD",IF(LEFT(O189,3)="W05","WD",IF(LEFT(O189,3)="W06","UA",IF(LEFT(O189,3)="S12","CA",IF(LEFT(O189,3)="E06","UA",IF(LEFT(O189,3)="E07","NMD",IF(LEFT(O189,3)="E08","MD",IF(LEFT(O189,3)="E09","LONB"))))))))))</f>
        <v>WD</v>
      </c>
      <c r="Q189" s="9" t="str">
        <f>IF([1]source_data!G191="","",IF([1]source_data!D191="","",VLOOKUP([1]source_data!D191,[1]geo_data!A:I,7,FALSE)))</f>
        <v>Dorset</v>
      </c>
      <c r="R189" s="9" t="str">
        <f>IF([1]source_data!G191="","",IF([1]source_data!D191="","",VLOOKUP([1]source_data!D191,[1]geo_data!A:I,6,FALSE)))</f>
        <v>E06000059</v>
      </c>
      <c r="S189" s="9" t="str">
        <f>IF([1]source_data!G191="","",IF(LEFT(R189,3)="E05","WD",IF(LEFT(R189,3)="S13","WD",IF(LEFT(R189,3)="W05","WD",IF(LEFT(R189,3)="W06","UA",IF(LEFT(R189,3)="S12","CA",IF(LEFT(R189,3)="E06","UA",IF(LEFT(R189,3)="E07","NMD",IF(LEFT(R189,3)="E08","MD",IF(LEFT(R189,3)="E09","LONB"))))))))))</f>
        <v>UA</v>
      </c>
      <c r="T189" s="6" t="str">
        <f>IF([1]source_data!G191="","",IF([1]source_data!N191="","",[1]source_data!N191))</f>
        <v>Flooring Grant</v>
      </c>
      <c r="U189" s="10">
        <f>IF([1]source_data!G191="","",[1]tailored_settings!$B$8)</f>
        <v>45622</v>
      </c>
      <c r="V189" s="6" t="str">
        <f>IF([1]source_data!G191="","",[1]tailored_settings!$B$9)</f>
        <v>http://www.longleigh.org/</v>
      </c>
      <c r="W189" s="8">
        <f>IF([1]source_data!G191="","",IF([1]source_data!O191="","",[1]source_data!O191))</f>
        <v>45233</v>
      </c>
      <c r="X189" s="8">
        <f>IF([1]source_data!G191="","",IF([1]source_data!P191="","",[1]source_data!P191))</f>
        <v>45314</v>
      </c>
      <c r="Y189" s="6" t="str">
        <f>IF([1]source_data!G191="","",IF([1]source_data!Q191="","",[1]source_data!Q191))</f>
        <v/>
      </c>
      <c r="Z189" s="11" t="str">
        <f>IF([1]source_data!G191="","",IF([1]source_data!I191="","",[1]tailored_settings!$B$10))</f>
        <v>Primary grant reason</v>
      </c>
      <c r="AA189" s="11" t="str">
        <f>IF([1]source_data!G191="","",IF([1]source_data!I191="","",[1]source_data!I191))</f>
        <v>1. Customer (or family member residing with them) with a diagnosed condition or disability (physical and/or sensory and/or behavioural)</v>
      </c>
      <c r="AB189" s="11" t="str">
        <f>IF([1]source_data!G191="","",IF([1]source_data!J191="","",[1]tailored_settings!$B$11))</f>
        <v/>
      </c>
      <c r="AC189" s="11" t="str">
        <f>IF([1]source_data!G191="","",IF([1]source_data!J191="","",[1]source_data!J191))</f>
        <v/>
      </c>
      <c r="AD189" s="11" t="str">
        <f>IF([1]source_data!G191="","",IF([1]source_data!K191="","",[1]tailored_settings!$B$12))</f>
        <v>Grant purpose</v>
      </c>
      <c r="AE189" s="11" t="str">
        <f>IF([1]source_data!G191="","",IF([1]source_data!K191="","",[1]source_data!K191))</f>
        <v>Flooring</v>
      </c>
      <c r="AF189" s="11" t="str">
        <f>IF([1]source_data!G191="","",IF([1]source_data!L191="","",[1]tailored_settings!$B$13))</f>
        <v/>
      </c>
      <c r="AG189" s="11" t="str">
        <f>IF([1]source_data!G191="","",IF([1]source_data!L191="","",[1]source_data!L191))</f>
        <v/>
      </c>
      <c r="AH189" s="11" t="str">
        <f>IF([1]source_data!G191="","",IF([1]source_data!M191="","",[1]tailored_settings!$B$14))</f>
        <v/>
      </c>
      <c r="AI189" s="11" t="str">
        <f>IF([1]source_data!G191="","",IF([1]source_data!M191="","",[1]source_data!M191))</f>
        <v/>
      </c>
    </row>
    <row r="190" spans="1:35" x14ac:dyDescent="0.2">
      <c r="A190" s="6" t="str">
        <f>IF([1]source_data!G192="","",IF(AND([1]source_data!C192&lt;&gt;"",[1]tailored_settings!$B$15="Publish"),CONCATENATE([1]tailored_settings!$B$2&amp;[1]source_data!C192),IF(AND([1]source_data!C192&lt;&gt;"",[1]tailored_settings!$B$15="Do not publish"),CONCATENATE([1]tailored_settings!$B$2&amp;TEXT(ROW(A190)-1,"0000")&amp;"_"&amp;TEXT(F190,"yyyy-mm")),CONCATENATE([1]tailored_settings!$B$2&amp;TEXT(ROW(A190)-1,"0000")&amp;"_"&amp;TEXT(F190,"yyyy-mm")))))</f>
        <v>360G-Longleigh-E23-00212W</v>
      </c>
      <c r="B190" s="6" t="str">
        <f>IF([1]source_data!G192="","",IF([1]source_data!E192&lt;&gt;"",[1]source_data!E192,CONCATENATE("Grant to "&amp;G190)))</f>
        <v>Grant to Individual Recipient</v>
      </c>
      <c r="C190" s="6" t="str">
        <f>IF([1]source_data!G192="","",IF([1]source_data!F192="","",[1]source_data!F192))</f>
        <v>Providing financial aid during a time of crisis</v>
      </c>
      <c r="D190" s="7">
        <f>IF([1]source_data!G192="","",IF([1]source_data!G192="","",[1]source_data!G192))</f>
        <v>500</v>
      </c>
      <c r="E190" s="6" t="str">
        <f>IF([1]source_data!G192="","",[1]tailored_settings!$B$3)</f>
        <v>GBP</v>
      </c>
      <c r="F190" s="8">
        <f>IF([1]source_data!G192="","",IF([1]source_data!H192="","",[1]source_data!H192))</f>
        <v>45226</v>
      </c>
      <c r="G190" s="6" t="str">
        <f>IF([1]source_data!G192="","",[1]tailored_settings!$B$5)</f>
        <v>Individual Recipient</v>
      </c>
      <c r="H190" s="6" t="str">
        <f>IF([1]source_data!G192="","",IF(AND([1]source_data!A192&lt;&gt;"",[1]tailored_settings!$B$16="Publish"),CONCATENATE([1]tailored_settings!$B$2&amp;[1]source_data!A192),IF(AND([1]source_data!A192&lt;&gt;"",[1]tailored_settings!$B$16="Do not publish"),CONCATENATE([1]tailored_settings!$B$4&amp;TEXT(ROW(A190)-1,"0000")&amp;"_"&amp;TEXT(F190,"yyyy-mm")),CONCATENATE([1]tailored_settings!$B$4&amp;TEXT(ROW(A190)-1,"0000")&amp;"_"&amp;TEXT(F190,"yyyy-mm")))))</f>
        <v>360G-Longleigh-IND-0189_2023-10</v>
      </c>
      <c r="I190" s="6" t="str">
        <f>IF([1]source_data!G192="","",[1]tailored_settings!$B$7)</f>
        <v>Longleigh Foundation</v>
      </c>
      <c r="J190" s="6" t="str">
        <f>IF([1]source_data!G192="","",[1]tailored_settings!$B$6)</f>
        <v>GB-CHC-1169016</v>
      </c>
      <c r="K190" s="6" t="str">
        <f>IF([1]source_data!G192="","",IF([1]source_data!I192="","",VLOOKUP([1]source_data!I192,[1]codelist_mapping!A:C,3,FALSE)))</f>
        <v>GTIR060</v>
      </c>
      <c r="L190" s="6" t="str">
        <f>IF([1]source_data!G192="","",IF([1]source_data!J192="","",VLOOKUP([1]source_data!J192,[1]codelist_mapping!A:C,3,FALSE)))</f>
        <v/>
      </c>
      <c r="M190" s="6" t="str">
        <f>IF([1]source_data!G192="","",IF([1]source_data!K192="","",IF([1]source_data!M192&lt;&gt;"",CONCATENATE(VLOOKUP([1]source_data!K192,[1]codelist_mapping!F:H,3,FALSE)&amp;";"&amp;VLOOKUP([1]source_data!L192,[1]codelist_mapping!F:H,3,FALSE)&amp;";"&amp;VLOOKUP([1]source_data!M192,[1]codelist_mapping!F:H,3,FALSE)),IF([1]source_data!L192&lt;&gt;"",CONCATENATE(VLOOKUP([1]source_data!K192,[1]codelist_mapping!F:H,3,FALSE)&amp;";"&amp;VLOOKUP([1]source_data!L192,[1]codelist_mapping!F:H,3,FALSE)),IF([1]source_data!K192&lt;&gt;"",CONCATENATE(VLOOKUP([1]source_data!K192,[1]codelist_mapping!F:H,3,FALSE)))))))</f>
        <v>GTIP100;GTIP070</v>
      </c>
      <c r="N190" s="9" t="str">
        <f>IF([1]source_data!G192="","",IF([1]source_data!D192="","",VLOOKUP([1]source_data!D192,[1]geo_data!A:I,9,FALSE)))</f>
        <v>West Hill &amp; North Laine</v>
      </c>
      <c r="O190" s="9" t="str">
        <f>IF([1]source_data!G192="","",IF([1]source_data!D192="","",VLOOKUP([1]source_data!D192,[1]geo_data!A:I,8,FALSE)))</f>
        <v>E05015415</v>
      </c>
      <c r="P190" s="9" t="str">
        <f>IF([1]source_data!G192="","",IF(LEFT(O190,3)="E05","WD",IF(LEFT(O190,3)="S13","WD",IF(LEFT(O190,3)="W05","WD",IF(LEFT(O190,3)="W06","UA",IF(LEFT(O190,3)="S12","CA",IF(LEFT(O190,3)="E06","UA",IF(LEFT(O190,3)="E07","NMD",IF(LEFT(O190,3)="E08","MD",IF(LEFT(O190,3)="E09","LONB"))))))))))</f>
        <v>WD</v>
      </c>
      <c r="Q190" s="9" t="str">
        <f>IF([1]source_data!G192="","",IF([1]source_data!D192="","",VLOOKUP([1]source_data!D192,[1]geo_data!A:I,7,FALSE)))</f>
        <v>Brighton and Hove</v>
      </c>
      <c r="R190" s="9" t="str">
        <f>IF([1]source_data!G192="","",IF([1]source_data!D192="","",VLOOKUP([1]source_data!D192,[1]geo_data!A:I,6,FALSE)))</f>
        <v>E06000043</v>
      </c>
      <c r="S190" s="9" t="str">
        <f>IF([1]source_data!G192="","",IF(LEFT(R190,3)="E05","WD",IF(LEFT(R190,3)="S13","WD",IF(LEFT(R190,3)="W05","WD",IF(LEFT(R190,3)="W06","UA",IF(LEFT(R190,3)="S12","CA",IF(LEFT(R190,3)="E06","UA",IF(LEFT(R190,3)="E07","NMD",IF(LEFT(R190,3)="E08","MD",IF(LEFT(R190,3)="E09","LONB"))))))))))</f>
        <v>UA</v>
      </c>
      <c r="T190" s="6" t="str">
        <f>IF([1]source_data!G192="","",IF([1]source_data!N192="","",[1]source_data!N192))</f>
        <v>Crisis Grant</v>
      </c>
      <c r="U190" s="10">
        <f>IF([1]source_data!G192="","",[1]tailored_settings!$B$8)</f>
        <v>45622</v>
      </c>
      <c r="V190" s="6" t="str">
        <f>IF([1]source_data!G192="","",[1]tailored_settings!$B$9)</f>
        <v>http://www.longleigh.org/</v>
      </c>
      <c r="W190" s="8">
        <f>IF([1]source_data!G192="","",IF([1]source_data!O192="","",[1]source_data!O192))</f>
        <v>45226</v>
      </c>
      <c r="X190" s="8">
        <f>IF([1]source_data!G192="","",IF([1]source_data!P192="","",[1]source_data!P192))</f>
        <v>45430</v>
      </c>
      <c r="Y190" s="6" t="str">
        <f>IF([1]source_data!G192="","",IF([1]source_data!Q192="","",[1]source_data!Q192))</f>
        <v/>
      </c>
      <c r="Z190" s="11" t="str">
        <f>IF([1]source_data!G192="","",IF([1]source_data!I192="","",[1]tailored_settings!$B$10))</f>
        <v>Primary grant reason</v>
      </c>
      <c r="AA190" s="11" t="str">
        <f>IF([1]source_data!G192="","",IF([1]source_data!I192="","",[1]source_data!I192))</f>
        <v>4. Customer/family fleeing from a violent or abusive relationship</v>
      </c>
      <c r="AB190" s="11" t="str">
        <f>IF([1]source_data!G192="","",IF([1]source_data!J192="","",[1]tailored_settings!$B$11))</f>
        <v/>
      </c>
      <c r="AC190" s="11" t="str">
        <f>IF([1]source_data!G192="","",IF([1]source_data!J192="","",[1]source_data!J192))</f>
        <v/>
      </c>
      <c r="AD190" s="11" t="str">
        <f>IF([1]source_data!G192="","",IF([1]source_data!K192="","",[1]tailored_settings!$B$12))</f>
        <v>Grant purpose</v>
      </c>
      <c r="AE190" s="11" t="str">
        <f>IF([1]source_data!G192="","",IF([1]source_data!K192="","",[1]source_data!K192))</f>
        <v>Travel Costs</v>
      </c>
      <c r="AF190" s="11" t="str">
        <f>IF([1]source_data!G192="","",IF([1]source_data!L192="","",[1]tailored_settings!$B$13))</f>
        <v>Grant purpose</v>
      </c>
      <c r="AG190" s="11" t="str">
        <f>IF([1]source_data!G192="","",IF([1]source_data!L192="","",[1]source_data!L192))</f>
        <v>Food vouchers</v>
      </c>
      <c r="AH190" s="11" t="str">
        <f>IF([1]source_data!G192="","",IF([1]source_data!M192="","",[1]tailored_settings!$B$14))</f>
        <v/>
      </c>
      <c r="AI190" s="11" t="str">
        <f>IF([1]source_data!G192="","",IF([1]source_data!M192="","",[1]source_data!M192))</f>
        <v/>
      </c>
    </row>
    <row r="191" spans="1:35" x14ac:dyDescent="0.2">
      <c r="A191" s="6" t="str">
        <f>IF([1]source_data!G193="","",IF(AND([1]source_data!C193&lt;&gt;"",[1]tailored_settings!$B$15="Publish"),CONCATENATE([1]tailored_settings!$B$2&amp;[1]source_data!C193),IF(AND([1]source_data!C193&lt;&gt;"",[1]tailored_settings!$B$15="Do not publish"),CONCATENATE([1]tailored_settings!$B$2&amp;TEXT(ROW(A191)-1,"0000")&amp;"_"&amp;TEXT(F191,"yyyy-mm")),CONCATENATE([1]tailored_settings!$B$2&amp;TEXT(ROW(A191)-1,"0000")&amp;"_"&amp;TEXT(F191,"yyyy-mm")))))</f>
        <v>360G-Longleigh-E23-00213W</v>
      </c>
      <c r="B191" s="6" t="str">
        <f>IF([1]source_data!G193="","",IF([1]source_data!E193&lt;&gt;"",[1]source_data!E193,CONCATENATE("Grant to "&amp;G191)))</f>
        <v>Grant to Individual Recipient</v>
      </c>
      <c r="C191" s="6" t="str">
        <f>IF([1]source_data!G193="","",IF([1]source_data!F193="","",[1]source_data!F193))</f>
        <v>Helping to alleviate financial hardship</v>
      </c>
      <c r="D191" s="7">
        <f>IF([1]source_data!G193="","",IF([1]source_data!G193="","",[1]source_data!G193))</f>
        <v>972</v>
      </c>
      <c r="E191" s="6" t="str">
        <f>IF([1]source_data!G193="","",[1]tailored_settings!$B$3)</f>
        <v>GBP</v>
      </c>
      <c r="F191" s="8">
        <f>IF([1]source_data!G193="","",IF([1]source_data!H193="","",[1]source_data!H193))</f>
        <v>45226</v>
      </c>
      <c r="G191" s="6" t="str">
        <f>IF([1]source_data!G193="","",[1]tailored_settings!$B$5)</f>
        <v>Individual Recipient</v>
      </c>
      <c r="H191" s="6" t="str">
        <f>IF([1]source_data!G193="","",IF(AND([1]source_data!A193&lt;&gt;"",[1]tailored_settings!$B$16="Publish"),CONCATENATE([1]tailored_settings!$B$2&amp;[1]source_data!A193),IF(AND([1]source_data!A193&lt;&gt;"",[1]tailored_settings!$B$16="Do not publish"),CONCATENATE([1]tailored_settings!$B$4&amp;TEXT(ROW(A191)-1,"0000")&amp;"_"&amp;TEXT(F191,"yyyy-mm")),CONCATENATE([1]tailored_settings!$B$4&amp;TEXT(ROW(A191)-1,"0000")&amp;"_"&amp;TEXT(F191,"yyyy-mm")))))</f>
        <v>360G-Longleigh-IND-0190_2023-10</v>
      </c>
      <c r="I191" s="6" t="str">
        <f>IF([1]source_data!G193="","",[1]tailored_settings!$B$7)</f>
        <v>Longleigh Foundation</v>
      </c>
      <c r="J191" s="6" t="str">
        <f>IF([1]source_data!G193="","",[1]tailored_settings!$B$6)</f>
        <v>GB-CHC-1169016</v>
      </c>
      <c r="K191" s="6" t="str">
        <f>IF([1]source_data!G193="","",IF([1]source_data!I193="","",VLOOKUP([1]source_data!I193,[1]codelist_mapping!A:C,3,FALSE)))</f>
        <v>GTIR080</v>
      </c>
      <c r="L191" s="6" t="str">
        <f>IF([1]source_data!G193="","",IF([1]source_data!J193="","",VLOOKUP([1]source_data!J193,[1]codelist_mapping!A:C,3,FALSE)))</f>
        <v/>
      </c>
      <c r="M191" s="6" t="str">
        <f>IF([1]source_data!G193="","",IF([1]source_data!K193="","",IF([1]source_data!M193&lt;&gt;"",CONCATENATE(VLOOKUP([1]source_data!K193,[1]codelist_mapping!F:H,3,FALSE)&amp;";"&amp;VLOOKUP([1]source_data!L193,[1]codelist_mapping!F:H,3,FALSE)&amp;";"&amp;VLOOKUP([1]source_data!M193,[1]codelist_mapping!F:H,3,FALSE)),IF([1]source_data!L193&lt;&gt;"",CONCATENATE(VLOOKUP([1]source_data!K193,[1]codelist_mapping!F:H,3,FALSE)&amp;";"&amp;VLOOKUP([1]source_data!L193,[1]codelist_mapping!F:H,3,FALSE)),IF([1]source_data!K193&lt;&gt;"",CONCATENATE(VLOOKUP([1]source_data!K193,[1]codelist_mapping!F:H,3,FALSE)))))))</f>
        <v>GTIP020;GTIP060</v>
      </c>
      <c r="N191" s="9" t="str">
        <f>IF([1]source_data!G193="","",IF([1]source_data!D193="","",VLOOKUP([1]source_data!D193,[1]geo_data!A:I,9,FALSE)))</f>
        <v>Castle Cary</v>
      </c>
      <c r="O191" s="9" t="str">
        <f>IF([1]source_data!G193="","",IF([1]source_data!D193="","",VLOOKUP([1]source_data!D193,[1]geo_data!A:I,8,FALSE)))</f>
        <v>E05014350</v>
      </c>
      <c r="P191" s="9" t="str">
        <f>IF([1]source_data!G193="","",IF(LEFT(O191,3)="E05","WD",IF(LEFT(O191,3)="S13","WD",IF(LEFT(O191,3)="W05","WD",IF(LEFT(O191,3)="W06","UA",IF(LEFT(O191,3)="S12","CA",IF(LEFT(O191,3)="E06","UA",IF(LEFT(O191,3)="E07","NMD",IF(LEFT(O191,3)="E08","MD",IF(LEFT(O191,3)="E09","LONB"))))))))))</f>
        <v>WD</v>
      </c>
      <c r="Q191" s="9" t="str">
        <f>IF([1]source_data!G193="","",IF([1]source_data!D193="","",VLOOKUP([1]source_data!D193,[1]geo_data!A:I,7,FALSE)))</f>
        <v>Somerset</v>
      </c>
      <c r="R191" s="9" t="str">
        <f>IF([1]source_data!G193="","",IF([1]source_data!D193="","",VLOOKUP([1]source_data!D193,[1]geo_data!A:I,6,FALSE)))</f>
        <v>E06000066</v>
      </c>
      <c r="S191" s="9" t="str">
        <f>IF([1]source_data!G193="","",IF(LEFT(R191,3)="E05","WD",IF(LEFT(R191,3)="S13","WD",IF(LEFT(R191,3)="W05","WD",IF(LEFT(R191,3)="W06","UA",IF(LEFT(R191,3)="S12","CA",IF(LEFT(R191,3)="E06","UA",IF(LEFT(R191,3)="E07","NMD",IF(LEFT(R191,3)="E08","MD",IF(LEFT(R191,3)="E09","LONB"))))))))))</f>
        <v>UA</v>
      </c>
      <c r="T191" s="6" t="str">
        <f>IF([1]source_data!G193="","",IF([1]source_data!N193="","",[1]source_data!N193))</f>
        <v>Hardship Grant</v>
      </c>
      <c r="U191" s="10">
        <f>IF([1]source_data!G193="","",[1]tailored_settings!$B$8)</f>
        <v>45622</v>
      </c>
      <c r="V191" s="6" t="str">
        <f>IF([1]source_data!G193="","",[1]tailored_settings!$B$9)</f>
        <v>http://www.longleigh.org/</v>
      </c>
      <c r="W191" s="8">
        <f>IF([1]source_data!G193="","",IF([1]source_data!O193="","",[1]source_data!O193))</f>
        <v>45226</v>
      </c>
      <c r="X191" s="8">
        <f>IF([1]source_data!G193="","",IF([1]source_data!P193="","",[1]source_data!P193))</f>
        <v>45269</v>
      </c>
      <c r="Y191" s="6" t="str">
        <f>IF([1]source_data!G193="","",IF([1]source_data!Q193="","",[1]source_data!Q193))</f>
        <v/>
      </c>
      <c r="Z191" s="11" t="str">
        <f>IF([1]source_data!G193="","",IF([1]source_data!I193="","",[1]tailored_settings!$B$10))</f>
        <v>Primary grant reason</v>
      </c>
      <c r="AA191" s="11" t="str">
        <f>IF([1]source_data!G193="","",IF([1]source_data!I193="","",[1]source_data!I193))</f>
        <v>3  Customer/family moving from homelessness/supported living into independent living</v>
      </c>
      <c r="AB191" s="11" t="str">
        <f>IF([1]source_data!G193="","",IF([1]source_data!J193="","",[1]tailored_settings!$B$11))</f>
        <v/>
      </c>
      <c r="AC191" s="11" t="str">
        <f>IF([1]source_data!G193="","",IF([1]source_data!J193="","",[1]source_data!J193))</f>
        <v/>
      </c>
      <c r="AD191" s="11" t="str">
        <f>IF([1]source_data!G193="","",IF([1]source_data!K193="","",[1]tailored_settings!$B$12))</f>
        <v>Grant purpose</v>
      </c>
      <c r="AE191" s="11" t="str">
        <f>IF([1]source_data!G193="","",IF([1]source_data!K193="","",[1]source_data!K193))</f>
        <v>Appliances</v>
      </c>
      <c r="AF191" s="11" t="str">
        <f>IF([1]source_data!G193="","",IF([1]source_data!L193="","",[1]tailored_settings!$B$13))</f>
        <v>Grant purpose</v>
      </c>
      <c r="AG191" s="11" t="str">
        <f>IF([1]source_data!G193="","",IF([1]source_data!L193="","",[1]source_data!L193))</f>
        <v>Voucher for small household items</v>
      </c>
      <c r="AH191" s="11" t="str">
        <f>IF([1]source_data!G193="","",IF([1]source_data!M193="","",[1]tailored_settings!$B$14))</f>
        <v/>
      </c>
      <c r="AI191" s="11" t="str">
        <f>IF([1]source_data!G193="","",IF([1]source_data!M193="","",[1]source_data!M193))</f>
        <v/>
      </c>
    </row>
    <row r="192" spans="1:35" x14ac:dyDescent="0.2">
      <c r="A192" s="6" t="str">
        <f>IF([1]source_data!G194="","",IF(AND([1]source_data!C194&lt;&gt;"",[1]tailored_settings!$B$15="Publish"),CONCATENATE([1]tailored_settings!$B$2&amp;[1]source_data!C194),IF(AND([1]source_data!C194&lt;&gt;"",[1]tailored_settings!$B$15="Do not publish"),CONCATENATE([1]tailored_settings!$B$2&amp;TEXT(ROW(A192)-1,"0000")&amp;"_"&amp;TEXT(F192,"yyyy-mm")),CONCATENATE([1]tailored_settings!$B$2&amp;TEXT(ROW(A192)-1,"0000")&amp;"_"&amp;TEXT(F192,"yyyy-mm")))))</f>
        <v>360G-Longleigh-E23-00214W</v>
      </c>
      <c r="B192" s="6" t="str">
        <f>IF([1]source_data!G194="","",IF([1]source_data!E194&lt;&gt;"",[1]source_data!E194,CONCATENATE("Grant to "&amp;G192)))</f>
        <v>Grant to Individual Recipient</v>
      </c>
      <c r="C192" s="6" t="str">
        <f>IF([1]source_data!G194="","",IF([1]source_data!F194="","",[1]source_data!F194))</f>
        <v xml:space="preserve">Providing new flooring </v>
      </c>
      <c r="D192" s="7">
        <f>IF([1]source_data!G194="","",IF([1]source_data!G194="","",[1]source_data!G194))</f>
        <v>1730.4</v>
      </c>
      <c r="E192" s="6" t="str">
        <f>IF([1]source_data!G194="","",[1]tailored_settings!$B$3)</f>
        <v>GBP</v>
      </c>
      <c r="F192" s="8">
        <f>IF([1]source_data!G194="","",IF([1]source_data!H194="","",[1]source_data!H194))</f>
        <v>45233</v>
      </c>
      <c r="G192" s="6" t="str">
        <f>IF([1]source_data!G194="","",[1]tailored_settings!$B$5)</f>
        <v>Individual Recipient</v>
      </c>
      <c r="H192" s="6" t="str">
        <f>IF([1]source_data!G194="","",IF(AND([1]source_data!A194&lt;&gt;"",[1]tailored_settings!$B$16="Publish"),CONCATENATE([1]tailored_settings!$B$2&amp;[1]source_data!A194),IF(AND([1]source_data!A194&lt;&gt;"",[1]tailored_settings!$B$16="Do not publish"),CONCATENATE([1]tailored_settings!$B$4&amp;TEXT(ROW(A192)-1,"0000")&amp;"_"&amp;TEXT(F192,"yyyy-mm")),CONCATENATE([1]tailored_settings!$B$4&amp;TEXT(ROW(A192)-1,"0000")&amp;"_"&amp;TEXT(F192,"yyyy-mm")))))</f>
        <v>360G-Longleigh-IND-0191_2023-11</v>
      </c>
      <c r="I192" s="6" t="str">
        <f>IF([1]source_data!G194="","",[1]tailored_settings!$B$7)</f>
        <v>Longleigh Foundation</v>
      </c>
      <c r="J192" s="6" t="str">
        <f>IF([1]source_data!G194="","",[1]tailored_settings!$B$6)</f>
        <v>GB-CHC-1169016</v>
      </c>
      <c r="K192" s="6" t="str">
        <f>IF([1]source_data!G194="","",IF([1]source_data!I194="","",VLOOKUP([1]source_data!I194,[1]codelist_mapping!A:C,3,FALSE)))</f>
        <v>GTIR060</v>
      </c>
      <c r="L192" s="6" t="str">
        <f>IF([1]source_data!G194="","",IF([1]source_data!J194="","",VLOOKUP([1]source_data!J194,[1]codelist_mapping!A:C,3,FALSE)))</f>
        <v/>
      </c>
      <c r="M192" s="6" t="str">
        <f>IF([1]source_data!G194="","",IF([1]source_data!K194="","",IF([1]source_data!M194&lt;&gt;"",CONCATENATE(VLOOKUP([1]source_data!K194,[1]codelist_mapping!F:H,3,FALSE)&amp;";"&amp;VLOOKUP([1]source_data!L194,[1]codelist_mapping!F:H,3,FALSE)&amp;";"&amp;VLOOKUP([1]source_data!M194,[1]codelist_mapping!F:H,3,FALSE)),IF([1]source_data!L194&lt;&gt;"",CONCATENATE(VLOOKUP([1]source_data!K194,[1]codelist_mapping!F:H,3,FALSE)&amp;";"&amp;VLOOKUP([1]source_data!L194,[1]codelist_mapping!F:H,3,FALSE)),IF([1]source_data!K194&lt;&gt;"",CONCATENATE(VLOOKUP([1]source_data!K194,[1]codelist_mapping!F:H,3,FALSE)))))))</f>
        <v>GTIP030</v>
      </c>
      <c r="N192" s="9" t="str">
        <f>IF([1]source_data!G194="","",IF([1]source_data!D194="","",VLOOKUP([1]source_data!D194,[1]geo_data!A:I,9,FALSE)))</f>
        <v>Dunstable West</v>
      </c>
      <c r="O192" s="9" t="str">
        <f>IF([1]source_data!G194="","",IF([1]source_data!D194="","",VLOOKUP([1]source_data!D194,[1]geo_data!A:I,8,FALSE)))</f>
        <v>E05014407</v>
      </c>
      <c r="P192" s="9" t="str">
        <f>IF([1]source_data!G194="","",IF(LEFT(O192,3)="E05","WD",IF(LEFT(O192,3)="S13","WD",IF(LEFT(O192,3)="W05","WD",IF(LEFT(O192,3)="W06","UA",IF(LEFT(O192,3)="S12","CA",IF(LEFT(O192,3)="E06","UA",IF(LEFT(O192,3)="E07","NMD",IF(LEFT(O192,3)="E08","MD",IF(LEFT(O192,3)="E09","LONB"))))))))))</f>
        <v>WD</v>
      </c>
      <c r="Q192" s="9" t="str">
        <f>IF([1]source_data!G194="","",IF([1]source_data!D194="","",VLOOKUP([1]source_data!D194,[1]geo_data!A:I,7,FALSE)))</f>
        <v>Central Bedfordshire</v>
      </c>
      <c r="R192" s="9" t="str">
        <f>IF([1]source_data!G194="","",IF([1]source_data!D194="","",VLOOKUP([1]source_data!D194,[1]geo_data!A:I,6,FALSE)))</f>
        <v>E06000056</v>
      </c>
      <c r="S192" s="9" t="str">
        <f>IF([1]source_data!G194="","",IF(LEFT(R192,3)="E05","WD",IF(LEFT(R192,3)="S13","WD",IF(LEFT(R192,3)="W05","WD",IF(LEFT(R192,3)="W06","UA",IF(LEFT(R192,3)="S12","CA",IF(LEFT(R192,3)="E06","UA",IF(LEFT(R192,3)="E07","NMD",IF(LEFT(R192,3)="E08","MD",IF(LEFT(R192,3)="E09","LONB"))))))))))</f>
        <v>UA</v>
      </c>
      <c r="T192" s="6" t="str">
        <f>IF([1]source_data!G194="","",IF([1]source_data!N194="","",[1]source_data!N194))</f>
        <v>Flooring Grant</v>
      </c>
      <c r="U192" s="10">
        <f>IF([1]source_data!G194="","",[1]tailored_settings!$B$8)</f>
        <v>45622</v>
      </c>
      <c r="V192" s="6" t="str">
        <f>IF([1]source_data!G194="","",[1]tailored_settings!$B$9)</f>
        <v>http://www.longleigh.org/</v>
      </c>
      <c r="W192" s="8">
        <f>IF([1]source_data!G194="","",IF([1]source_data!O194="","",[1]source_data!O194))</f>
        <v>45224</v>
      </c>
      <c r="X192" s="8">
        <f>IF([1]source_data!G194="","",IF([1]source_data!P194="","",[1]source_data!P194))</f>
        <v>45314</v>
      </c>
      <c r="Y192" s="6" t="str">
        <f>IF([1]source_data!G194="","",IF([1]source_data!Q194="","",[1]source_data!Q194))</f>
        <v/>
      </c>
      <c r="Z192" s="11" t="str">
        <f>IF([1]source_data!G194="","",IF([1]source_data!I194="","",[1]tailored_settings!$B$10))</f>
        <v>Primary grant reason</v>
      </c>
      <c r="AA192" s="11" t="str">
        <f>IF([1]source_data!G194="","",IF([1]source_data!I194="","",[1]source_data!I194))</f>
        <v>6b. Customer/family under the care of Social Services (Adult or Children’s) - DV</v>
      </c>
      <c r="AB192" s="11" t="str">
        <f>IF([1]source_data!G194="","",IF([1]source_data!J194="","",[1]tailored_settings!$B$11))</f>
        <v/>
      </c>
      <c r="AC192" s="11" t="str">
        <f>IF([1]source_data!G194="","",IF([1]source_data!J194="","",[1]source_data!J194))</f>
        <v/>
      </c>
      <c r="AD192" s="11" t="str">
        <f>IF([1]source_data!G194="","",IF([1]source_data!K194="","",[1]tailored_settings!$B$12))</f>
        <v>Grant purpose</v>
      </c>
      <c r="AE192" s="11" t="str">
        <f>IF([1]source_data!G194="","",IF([1]source_data!K194="","",[1]source_data!K194))</f>
        <v>Flooring</v>
      </c>
      <c r="AF192" s="11" t="str">
        <f>IF([1]source_data!G194="","",IF([1]source_data!L194="","",[1]tailored_settings!$B$13))</f>
        <v/>
      </c>
      <c r="AG192" s="11" t="str">
        <f>IF([1]source_data!G194="","",IF([1]source_data!L194="","",[1]source_data!L194))</f>
        <v/>
      </c>
      <c r="AH192" s="11" t="str">
        <f>IF([1]source_data!G194="","",IF([1]source_data!M194="","",[1]tailored_settings!$B$14))</f>
        <v/>
      </c>
      <c r="AI192" s="11" t="str">
        <f>IF([1]source_data!G194="","",IF([1]source_data!M194="","",[1]source_data!M194))</f>
        <v/>
      </c>
    </row>
    <row r="193" spans="1:35" x14ac:dyDescent="0.2">
      <c r="A193" s="6" t="str">
        <f>IF([1]source_data!G195="","",IF(AND([1]source_data!C195&lt;&gt;"",[1]tailored_settings!$B$15="Publish"),CONCATENATE([1]tailored_settings!$B$2&amp;[1]source_data!C195),IF(AND([1]source_data!C195&lt;&gt;"",[1]tailored_settings!$B$15="Do not publish"),CONCATENATE([1]tailored_settings!$B$2&amp;TEXT(ROW(A193)-1,"0000")&amp;"_"&amp;TEXT(F193,"yyyy-mm")),CONCATENATE([1]tailored_settings!$B$2&amp;TEXT(ROW(A193)-1,"0000")&amp;"_"&amp;TEXT(F193,"yyyy-mm")))))</f>
        <v>360G-Longleigh-E23-00215W</v>
      </c>
      <c r="B193" s="6" t="str">
        <f>IF([1]source_data!G195="","",IF([1]source_data!E195&lt;&gt;"",[1]source_data!E195,CONCATENATE("Grant to "&amp;G193)))</f>
        <v>Grant to Individual Recipient</v>
      </c>
      <c r="C193" s="6" t="str">
        <f>IF([1]source_data!G195="","",IF([1]source_data!F195="","",[1]source_data!F195))</f>
        <v>Helping to alleviate financial hardship</v>
      </c>
      <c r="D193" s="7">
        <f>IF([1]source_data!G195="","",IF([1]source_data!G195="","",[1]source_data!G195))</f>
        <v>1003</v>
      </c>
      <c r="E193" s="6" t="str">
        <f>IF([1]source_data!G195="","",[1]tailored_settings!$B$3)</f>
        <v>GBP</v>
      </c>
      <c r="F193" s="8">
        <f>IF([1]source_data!G195="","",IF([1]source_data!H195="","",[1]source_data!H195))</f>
        <v>45230</v>
      </c>
      <c r="G193" s="6" t="str">
        <f>IF([1]source_data!G195="","",[1]tailored_settings!$B$5)</f>
        <v>Individual Recipient</v>
      </c>
      <c r="H193" s="6" t="str">
        <f>IF([1]source_data!G195="","",IF(AND([1]source_data!A195&lt;&gt;"",[1]tailored_settings!$B$16="Publish"),CONCATENATE([1]tailored_settings!$B$2&amp;[1]source_data!A195),IF(AND([1]source_data!A195&lt;&gt;"",[1]tailored_settings!$B$16="Do not publish"),CONCATENATE([1]tailored_settings!$B$4&amp;TEXT(ROW(A193)-1,"0000")&amp;"_"&amp;TEXT(F193,"yyyy-mm")),CONCATENATE([1]tailored_settings!$B$4&amp;TEXT(ROW(A193)-1,"0000")&amp;"_"&amp;TEXT(F193,"yyyy-mm")))))</f>
        <v>360G-Longleigh-IND-0192_2023-10</v>
      </c>
      <c r="I193" s="6" t="str">
        <f>IF([1]source_data!G195="","",[1]tailored_settings!$B$7)</f>
        <v>Longleigh Foundation</v>
      </c>
      <c r="J193" s="6" t="str">
        <f>IF([1]source_data!G195="","",[1]tailored_settings!$B$6)</f>
        <v>GB-CHC-1169016</v>
      </c>
      <c r="K193" s="6" t="str">
        <f>IF([1]source_data!G195="","",IF([1]source_data!I195="","",VLOOKUP([1]source_data!I195,[1]codelist_mapping!A:C,3,FALSE)))</f>
        <v>GTIR030</v>
      </c>
      <c r="L193" s="6" t="str">
        <f>IF([1]source_data!G195="","",IF([1]source_data!J195="","",VLOOKUP([1]source_data!J195,[1]codelist_mapping!A:C,3,FALSE)))</f>
        <v/>
      </c>
      <c r="M193" s="6" t="str">
        <f>IF([1]source_data!G195="","",IF([1]source_data!K195="","",IF([1]source_data!M195&lt;&gt;"",CONCATENATE(VLOOKUP([1]source_data!K195,[1]codelist_mapping!F:H,3,FALSE)&amp;";"&amp;VLOOKUP([1]source_data!L195,[1]codelist_mapping!F:H,3,FALSE)&amp;";"&amp;VLOOKUP([1]source_data!M195,[1]codelist_mapping!F:H,3,FALSE)),IF([1]source_data!L195&lt;&gt;"",CONCATENATE(VLOOKUP([1]source_data!K195,[1]codelist_mapping!F:H,3,FALSE)&amp;";"&amp;VLOOKUP([1]source_data!L195,[1]codelist_mapping!F:H,3,FALSE)),IF([1]source_data!K195&lt;&gt;"",CONCATENATE(VLOOKUP([1]source_data!K195,[1]codelist_mapping!F:H,3,FALSE)))))))</f>
        <v>GTIP020</v>
      </c>
      <c r="N193" s="9" t="str">
        <f>IF([1]source_data!G195="","",IF([1]source_data!D195="","",VLOOKUP([1]source_data!D195,[1]geo_data!A:I,9,FALSE)))</f>
        <v>Upper Gornal and Woodsetton</v>
      </c>
      <c r="O193" s="9" t="str">
        <f>IF([1]source_data!G195="","",IF([1]source_data!D195="","",VLOOKUP([1]source_data!D195,[1]geo_data!A:I,8,FALSE)))</f>
        <v>E05001257</v>
      </c>
      <c r="P193" s="9" t="str">
        <f>IF([1]source_data!G195="","",IF(LEFT(O193,3)="E05","WD",IF(LEFT(O193,3)="S13","WD",IF(LEFT(O193,3)="W05","WD",IF(LEFT(O193,3)="W06","UA",IF(LEFT(O193,3)="S12","CA",IF(LEFT(O193,3)="E06","UA",IF(LEFT(O193,3)="E07","NMD",IF(LEFT(O193,3)="E08","MD",IF(LEFT(O193,3)="E09","LONB"))))))))))</f>
        <v>WD</v>
      </c>
      <c r="Q193" s="9" t="str">
        <f>IF([1]source_data!G195="","",IF([1]source_data!D195="","",VLOOKUP([1]source_data!D195,[1]geo_data!A:I,7,FALSE)))</f>
        <v>Dudley</v>
      </c>
      <c r="R193" s="9" t="str">
        <f>IF([1]source_data!G195="","",IF([1]source_data!D195="","",VLOOKUP([1]source_data!D195,[1]geo_data!A:I,6,FALSE)))</f>
        <v>E08000027</v>
      </c>
      <c r="S193" s="9" t="str">
        <f>IF([1]source_data!G195="","",IF(LEFT(R193,3)="E05","WD",IF(LEFT(R193,3)="S13","WD",IF(LEFT(R193,3)="W05","WD",IF(LEFT(R193,3)="W06","UA",IF(LEFT(R193,3)="S12","CA",IF(LEFT(R193,3)="E06","UA",IF(LEFT(R193,3)="E07","NMD",IF(LEFT(R193,3)="E08","MD",IF(LEFT(R193,3)="E09","LONB"))))))))))</f>
        <v>MD</v>
      </c>
      <c r="T193" s="6" t="str">
        <f>IF([1]source_data!G195="","",IF([1]source_data!N195="","",[1]source_data!N195))</f>
        <v>Hardship Grant</v>
      </c>
      <c r="U193" s="10">
        <f>IF([1]source_data!G195="","",[1]tailored_settings!$B$8)</f>
        <v>45622</v>
      </c>
      <c r="V193" s="6" t="str">
        <f>IF([1]source_data!G195="","",[1]tailored_settings!$B$9)</f>
        <v>http://www.longleigh.org/</v>
      </c>
      <c r="W193" s="8">
        <f>IF([1]source_data!G195="","",IF([1]source_data!O195="","",[1]source_data!O195))</f>
        <v>45230</v>
      </c>
      <c r="X193" s="8">
        <f>IF([1]source_data!G195="","",IF([1]source_data!P195="","",[1]source_data!P195))</f>
        <v>45268</v>
      </c>
      <c r="Y193" s="6" t="str">
        <f>IF([1]source_data!G195="","",IF([1]source_data!Q195="","",[1]source_data!Q195))</f>
        <v/>
      </c>
      <c r="Z193" s="11" t="str">
        <f>IF([1]source_data!G195="","",IF([1]source_data!I195="","",[1]tailored_settings!$B$10))</f>
        <v>Primary grant reason</v>
      </c>
      <c r="AA193" s="11" t="str">
        <f>IF([1]source_data!G195="","",IF([1]source_data!I195="","",[1]source_data!I195))</f>
        <v>1. Customer (or family member residing with them) with a diagnosed condition or disability (physical and/or sensory and/or behavioural)</v>
      </c>
      <c r="AB193" s="11" t="str">
        <f>IF([1]source_data!G195="","",IF([1]source_data!J195="","",[1]tailored_settings!$B$11))</f>
        <v/>
      </c>
      <c r="AC193" s="11" t="str">
        <f>IF([1]source_data!G195="","",IF([1]source_data!J195="","",[1]source_data!J195))</f>
        <v/>
      </c>
      <c r="AD193" s="11" t="str">
        <f>IF([1]source_data!G195="","",IF([1]source_data!K195="","",[1]tailored_settings!$B$12))</f>
        <v>Grant purpose</v>
      </c>
      <c r="AE193" s="11" t="str">
        <f>IF([1]source_data!G195="","",IF([1]source_data!K195="","",[1]source_data!K195))</f>
        <v>Appliances</v>
      </c>
      <c r="AF193" s="11" t="str">
        <f>IF([1]source_data!G195="","",IF([1]source_data!L195="","",[1]tailored_settings!$B$13))</f>
        <v/>
      </c>
      <c r="AG193" s="11" t="str">
        <f>IF([1]source_data!G195="","",IF([1]source_data!L195="","",[1]source_data!L195))</f>
        <v/>
      </c>
      <c r="AH193" s="11" t="str">
        <f>IF([1]source_data!G195="","",IF([1]source_data!M195="","",[1]tailored_settings!$B$14))</f>
        <v/>
      </c>
      <c r="AI193" s="11" t="str">
        <f>IF([1]source_data!G195="","",IF([1]source_data!M195="","",[1]source_data!M195))</f>
        <v/>
      </c>
    </row>
    <row r="194" spans="1:35" x14ac:dyDescent="0.2">
      <c r="A194" s="6" t="str">
        <f>IF([1]source_data!G196="","",IF(AND([1]source_data!C196&lt;&gt;"",[1]tailored_settings!$B$15="Publish"),CONCATENATE([1]tailored_settings!$B$2&amp;[1]source_data!C196),IF(AND([1]source_data!C196&lt;&gt;"",[1]tailored_settings!$B$15="Do not publish"),CONCATENATE([1]tailored_settings!$B$2&amp;TEXT(ROW(A194)-1,"0000")&amp;"_"&amp;TEXT(F194,"yyyy-mm")),CONCATENATE([1]tailored_settings!$B$2&amp;TEXT(ROW(A194)-1,"0000")&amp;"_"&amp;TEXT(F194,"yyyy-mm")))))</f>
        <v>360G-Longleigh-E23-00216W</v>
      </c>
      <c r="B194" s="6" t="str">
        <f>IF([1]source_data!G196="","",IF([1]source_data!E196&lt;&gt;"",[1]source_data!E196,CONCATENATE("Grant to "&amp;G194)))</f>
        <v>Grant to Individual Recipient</v>
      </c>
      <c r="C194" s="6" t="str">
        <f>IF([1]source_data!G196="","",IF([1]source_data!F196="","",[1]source_data!F196))</f>
        <v>Helping to alleviate financial hardship</v>
      </c>
      <c r="D194" s="7">
        <f>IF([1]source_data!G196="","",IF([1]source_data!G196="","",[1]source_data!G196))</f>
        <v>966.03</v>
      </c>
      <c r="E194" s="6" t="str">
        <f>IF([1]source_data!G196="","",[1]tailored_settings!$B$3)</f>
        <v>GBP</v>
      </c>
      <c r="F194" s="8">
        <f>IF([1]source_data!G196="","",IF([1]source_data!H196="","",[1]source_data!H196))</f>
        <v>45225</v>
      </c>
      <c r="G194" s="6" t="str">
        <f>IF([1]source_data!G196="","",[1]tailored_settings!$B$5)</f>
        <v>Individual Recipient</v>
      </c>
      <c r="H194" s="6" t="str">
        <f>IF([1]source_data!G196="","",IF(AND([1]source_data!A196&lt;&gt;"",[1]tailored_settings!$B$16="Publish"),CONCATENATE([1]tailored_settings!$B$2&amp;[1]source_data!A196),IF(AND([1]source_data!A196&lt;&gt;"",[1]tailored_settings!$B$16="Do not publish"),CONCATENATE([1]tailored_settings!$B$4&amp;TEXT(ROW(A194)-1,"0000")&amp;"_"&amp;TEXT(F194,"yyyy-mm")),CONCATENATE([1]tailored_settings!$B$4&amp;TEXT(ROW(A194)-1,"0000")&amp;"_"&amp;TEXT(F194,"yyyy-mm")))))</f>
        <v>360G-Longleigh-IND-0193_2023-10</v>
      </c>
      <c r="I194" s="6" t="str">
        <f>IF([1]source_data!G196="","",[1]tailored_settings!$B$7)</f>
        <v>Longleigh Foundation</v>
      </c>
      <c r="J194" s="6" t="str">
        <f>IF([1]source_data!G196="","",[1]tailored_settings!$B$6)</f>
        <v>GB-CHC-1169016</v>
      </c>
      <c r="K194" s="6" t="str">
        <f>IF([1]source_data!G196="","",IF([1]source_data!I196="","",VLOOKUP([1]source_data!I196,[1]codelist_mapping!A:C,3,FALSE)))</f>
        <v>GTIR080</v>
      </c>
      <c r="L194" s="6" t="str">
        <f>IF([1]source_data!G196="","",IF([1]source_data!J196="","",VLOOKUP([1]source_data!J196,[1]codelist_mapping!A:C,3,FALSE)))</f>
        <v/>
      </c>
      <c r="M194" s="6" t="str">
        <f>IF([1]source_data!G196="","",IF([1]source_data!K196="","",IF([1]source_data!M196&lt;&gt;"",CONCATENATE(VLOOKUP([1]source_data!K196,[1]codelist_mapping!F:H,3,FALSE)&amp;";"&amp;VLOOKUP([1]source_data!L196,[1]codelist_mapping!F:H,3,FALSE)&amp;";"&amp;VLOOKUP([1]source_data!M196,[1]codelist_mapping!F:H,3,FALSE)),IF([1]source_data!L196&lt;&gt;"",CONCATENATE(VLOOKUP([1]source_data!K196,[1]codelist_mapping!F:H,3,FALSE)&amp;";"&amp;VLOOKUP([1]source_data!L196,[1]codelist_mapping!F:H,3,FALSE)),IF([1]source_data!K196&lt;&gt;"",CONCATENATE(VLOOKUP([1]source_data!K196,[1]codelist_mapping!F:H,3,FALSE)))))))</f>
        <v>GTIP020</v>
      </c>
      <c r="N194" s="9" t="str">
        <f>IF([1]source_data!G196="","",IF([1]source_data!D196="","",VLOOKUP([1]source_data!D196,[1]geo_data!A:I,9,FALSE)))</f>
        <v>Amblecote</v>
      </c>
      <c r="O194" s="9" t="str">
        <f>IF([1]source_data!G196="","",IF([1]source_data!D196="","",VLOOKUP([1]source_data!D196,[1]geo_data!A:I,8,FALSE)))</f>
        <v>E05001236</v>
      </c>
      <c r="P194" s="9" t="str">
        <f>IF([1]source_data!G196="","",IF(LEFT(O194,3)="E05","WD",IF(LEFT(O194,3)="S13","WD",IF(LEFT(O194,3)="W05","WD",IF(LEFT(O194,3)="W06","UA",IF(LEFT(O194,3)="S12","CA",IF(LEFT(O194,3)="E06","UA",IF(LEFT(O194,3)="E07","NMD",IF(LEFT(O194,3)="E08","MD",IF(LEFT(O194,3)="E09","LONB"))))))))))</f>
        <v>WD</v>
      </c>
      <c r="Q194" s="9" t="str">
        <f>IF([1]source_data!G196="","",IF([1]source_data!D196="","",VLOOKUP([1]source_data!D196,[1]geo_data!A:I,7,FALSE)))</f>
        <v>Dudley</v>
      </c>
      <c r="R194" s="9" t="str">
        <f>IF([1]source_data!G196="","",IF([1]source_data!D196="","",VLOOKUP([1]source_data!D196,[1]geo_data!A:I,6,FALSE)))</f>
        <v>E08000027</v>
      </c>
      <c r="S194" s="9" t="str">
        <f>IF([1]source_data!G196="","",IF(LEFT(R194,3)="E05","WD",IF(LEFT(R194,3)="S13","WD",IF(LEFT(R194,3)="W05","WD",IF(LEFT(R194,3)="W06","UA",IF(LEFT(R194,3)="S12","CA",IF(LEFT(R194,3)="E06","UA",IF(LEFT(R194,3)="E07","NMD",IF(LEFT(R194,3)="E08","MD",IF(LEFT(R194,3)="E09","LONB"))))))))))</f>
        <v>MD</v>
      </c>
      <c r="T194" s="6" t="str">
        <f>IF([1]source_data!G196="","",IF([1]source_data!N196="","",[1]source_data!N196))</f>
        <v>Hardship Grant</v>
      </c>
      <c r="U194" s="10">
        <f>IF([1]source_data!G196="","",[1]tailored_settings!$B$8)</f>
        <v>45622</v>
      </c>
      <c r="V194" s="6" t="str">
        <f>IF([1]source_data!G196="","",[1]tailored_settings!$B$9)</f>
        <v>http://www.longleigh.org/</v>
      </c>
      <c r="W194" s="8">
        <f>IF([1]source_data!G196="","",IF([1]source_data!O196="","",[1]source_data!O196))</f>
        <v>45225</v>
      </c>
      <c r="X194" s="8">
        <f>IF([1]source_data!G196="","",IF([1]source_data!P196="","",[1]source_data!P196))</f>
        <v>45300</v>
      </c>
      <c r="Y194" s="6" t="str">
        <f>IF([1]source_data!G196="","",IF([1]source_data!Q196="","",[1]source_data!Q196))</f>
        <v/>
      </c>
      <c r="Z194" s="11" t="str">
        <f>IF([1]source_data!G196="","",IF([1]source_data!I196="","",[1]tailored_settings!$B$10))</f>
        <v>Primary grant reason</v>
      </c>
      <c r="AA194" s="11" t="str">
        <f>IF([1]source_data!G196="","",IF([1]source_data!I196="","",[1]source_data!I196))</f>
        <v>3  Customer/family moving from homelessness/supported living into independent living</v>
      </c>
      <c r="AB194" s="11" t="str">
        <f>IF([1]source_data!G196="","",IF([1]source_data!J196="","",[1]tailored_settings!$B$11))</f>
        <v/>
      </c>
      <c r="AC194" s="11" t="str">
        <f>IF([1]source_data!G196="","",IF([1]source_data!J196="","",[1]source_data!J196))</f>
        <v/>
      </c>
      <c r="AD194" s="11" t="str">
        <f>IF([1]source_data!G196="","",IF([1]source_data!K196="","",[1]tailored_settings!$B$12))</f>
        <v>Grant purpose</v>
      </c>
      <c r="AE194" s="11" t="str">
        <f>IF([1]source_data!G196="","",IF([1]source_data!K196="","",[1]source_data!K196))</f>
        <v>Appliances</v>
      </c>
      <c r="AF194" s="11" t="str">
        <f>IF([1]source_data!G196="","",IF([1]source_data!L196="","",[1]tailored_settings!$B$13))</f>
        <v/>
      </c>
      <c r="AG194" s="11" t="str">
        <f>IF([1]source_data!G196="","",IF([1]source_data!L196="","",[1]source_data!L196))</f>
        <v/>
      </c>
      <c r="AH194" s="11" t="str">
        <f>IF([1]source_data!G196="","",IF([1]source_data!M196="","",[1]tailored_settings!$B$14))</f>
        <v/>
      </c>
      <c r="AI194" s="11" t="str">
        <f>IF([1]source_data!G196="","",IF([1]source_data!M196="","",[1]source_data!M196))</f>
        <v/>
      </c>
    </row>
    <row r="195" spans="1:35" x14ac:dyDescent="0.2">
      <c r="A195" s="6" t="str">
        <f>IF([1]source_data!G197="","",IF(AND([1]source_data!C197&lt;&gt;"",[1]tailored_settings!$B$15="Publish"),CONCATENATE([1]tailored_settings!$B$2&amp;[1]source_data!C197),IF(AND([1]source_data!C197&lt;&gt;"",[1]tailored_settings!$B$15="Do not publish"),CONCATENATE([1]tailored_settings!$B$2&amp;TEXT(ROW(A195)-1,"0000")&amp;"_"&amp;TEXT(F195,"yyyy-mm")),CONCATENATE([1]tailored_settings!$B$2&amp;TEXT(ROW(A195)-1,"0000")&amp;"_"&amp;TEXT(F195,"yyyy-mm")))))</f>
        <v>360G-Longleigh-E23-00217W</v>
      </c>
      <c r="B195" s="6" t="str">
        <f>IF([1]source_data!G197="","",IF([1]source_data!E197&lt;&gt;"",[1]source_data!E197,CONCATENATE("Grant to "&amp;G195)))</f>
        <v>Grant to Individual Recipient</v>
      </c>
      <c r="C195" s="6" t="str">
        <f>IF([1]source_data!G197="","",IF([1]source_data!F197="","",[1]source_data!F197))</f>
        <v>Providing financial aid after an impactful incident</v>
      </c>
      <c r="D195" s="7">
        <f>IF([1]source_data!G197="","",IF([1]source_data!G197="","",[1]source_data!G197))</f>
        <v>1480</v>
      </c>
      <c r="E195" s="6" t="str">
        <f>IF([1]source_data!G197="","",[1]tailored_settings!$B$3)</f>
        <v>GBP</v>
      </c>
      <c r="F195" s="8">
        <f>IF([1]source_data!G197="","",IF([1]source_data!H197="","",[1]source_data!H197))</f>
        <v>45229</v>
      </c>
      <c r="G195" s="6" t="str">
        <f>IF([1]source_data!G197="","",[1]tailored_settings!$B$5)</f>
        <v>Individual Recipient</v>
      </c>
      <c r="H195" s="6" t="str">
        <f>IF([1]source_data!G197="","",IF(AND([1]source_data!A197&lt;&gt;"",[1]tailored_settings!$B$16="Publish"),CONCATENATE([1]tailored_settings!$B$2&amp;[1]source_data!A197),IF(AND([1]source_data!A197&lt;&gt;"",[1]tailored_settings!$B$16="Do not publish"),CONCATENATE([1]tailored_settings!$B$4&amp;TEXT(ROW(A195)-1,"0000")&amp;"_"&amp;TEXT(F195,"yyyy-mm")),CONCATENATE([1]tailored_settings!$B$4&amp;TEXT(ROW(A195)-1,"0000")&amp;"_"&amp;TEXT(F195,"yyyy-mm")))))</f>
        <v>360G-Longleigh-IND-0194_2023-10</v>
      </c>
      <c r="I195" s="6" t="str">
        <f>IF([1]source_data!G197="","",[1]tailored_settings!$B$7)</f>
        <v>Longleigh Foundation</v>
      </c>
      <c r="J195" s="6" t="str">
        <f>IF([1]source_data!G197="","",[1]tailored_settings!$B$6)</f>
        <v>GB-CHC-1169016</v>
      </c>
      <c r="K195" s="6" t="str">
        <f>IF([1]source_data!G197="","",IF([1]source_data!I197="","",VLOOKUP([1]source_data!I197,[1]codelist_mapping!A:C,3,FALSE)))</f>
        <v>GTIR030</v>
      </c>
      <c r="L195" s="6" t="str">
        <f>IF([1]source_data!G197="","",IF([1]source_data!J197="","",VLOOKUP([1]source_data!J197,[1]codelist_mapping!A:C,3,FALSE)))</f>
        <v/>
      </c>
      <c r="M195" s="6" t="str">
        <f>IF([1]source_data!G197="","",IF([1]source_data!K197="","",IF([1]source_data!M197&lt;&gt;"",CONCATENATE(VLOOKUP([1]source_data!K197,[1]codelist_mapping!F:H,3,FALSE)&amp;";"&amp;VLOOKUP([1]source_data!L197,[1]codelist_mapping!F:H,3,FALSE)&amp;";"&amp;VLOOKUP([1]source_data!M197,[1]codelist_mapping!F:H,3,FALSE)),IF([1]source_data!L197&lt;&gt;"",CONCATENATE(VLOOKUP([1]source_data!K197,[1]codelist_mapping!F:H,3,FALSE)&amp;";"&amp;VLOOKUP([1]source_data!L197,[1]codelist_mapping!F:H,3,FALSE)),IF([1]source_data!K197&lt;&gt;"",CONCATENATE(VLOOKUP([1]source_data!K197,[1]codelist_mapping!F:H,3,FALSE)))))))</f>
        <v>GTIP120</v>
      </c>
      <c r="N195" s="9" t="str">
        <f>IF([1]source_data!G197="","",IF([1]source_data!D197="","",VLOOKUP([1]source_data!D197,[1]geo_data!A:I,9,FALSE)))</f>
        <v>Hailsham East</v>
      </c>
      <c r="O195" s="9" t="str">
        <f>IF([1]source_data!G197="","",IF([1]source_data!D197="","",VLOOKUP([1]source_data!D197,[1]geo_data!A:I,8,FALSE)))</f>
        <v>E05011640</v>
      </c>
      <c r="P195" s="9" t="str">
        <f>IF([1]source_data!G197="","",IF(LEFT(O195,3)="E05","WD",IF(LEFT(O195,3)="S13","WD",IF(LEFT(O195,3)="W05","WD",IF(LEFT(O195,3)="W06","UA",IF(LEFT(O195,3)="S12","CA",IF(LEFT(O195,3)="E06","UA",IF(LEFT(O195,3)="E07","NMD",IF(LEFT(O195,3)="E08","MD",IF(LEFT(O195,3)="E09","LONB"))))))))))</f>
        <v>WD</v>
      </c>
      <c r="Q195" s="9" t="str">
        <f>IF([1]source_data!G197="","",IF([1]source_data!D197="","",VLOOKUP([1]source_data!D197,[1]geo_data!A:I,7,FALSE)))</f>
        <v>Wealden</v>
      </c>
      <c r="R195" s="9" t="str">
        <f>IF([1]source_data!G197="","",IF([1]source_data!D197="","",VLOOKUP([1]source_data!D197,[1]geo_data!A:I,6,FALSE)))</f>
        <v>E07000065</v>
      </c>
      <c r="S195" s="9" t="str">
        <f>IF([1]source_data!G197="","",IF(LEFT(R195,3)="E05","WD",IF(LEFT(R195,3)="S13","WD",IF(LEFT(R195,3)="W05","WD",IF(LEFT(R195,3)="W06","UA",IF(LEFT(R195,3)="S12","CA",IF(LEFT(R195,3)="E06","UA",IF(LEFT(R195,3)="E07","NMD",IF(LEFT(R195,3)="E08","MD",IF(LEFT(R195,3)="E09","LONB"))))))))))</f>
        <v>NMD</v>
      </c>
      <c r="T195" s="6" t="str">
        <f>IF([1]source_data!G197="","",IF([1]source_data!N197="","",[1]source_data!N197))</f>
        <v>Critical Incident Grant</v>
      </c>
      <c r="U195" s="10">
        <f>IF([1]source_data!G197="","",[1]tailored_settings!$B$8)</f>
        <v>45622</v>
      </c>
      <c r="V195" s="6" t="str">
        <f>IF([1]source_data!G197="","",[1]tailored_settings!$B$9)</f>
        <v>http://www.longleigh.org/</v>
      </c>
      <c r="W195" s="8">
        <f>IF([1]source_data!G197="","",IF([1]source_data!O197="","",[1]source_data!O197))</f>
        <v>45229</v>
      </c>
      <c r="X195" s="8">
        <f>IF([1]source_data!G197="","",IF([1]source_data!P197="","",[1]source_data!P197))</f>
        <v>45468</v>
      </c>
      <c r="Y195" s="6" t="str">
        <f>IF([1]source_data!G197="","",IF([1]source_data!Q197="","",[1]source_data!Q197))</f>
        <v/>
      </c>
      <c r="Z195" s="11" t="str">
        <f>IF([1]source_data!G197="","",IF([1]source_data!I197="","",[1]tailored_settings!$B$10))</f>
        <v>Primary grant reason</v>
      </c>
      <c r="AA195" s="11" t="str">
        <f>IF([1]source_data!G197="","",IF([1]source_data!I197="","",[1]source_data!I197))</f>
        <v>1. Customer (or family member residing with them) with a diagnosed condition or disability (physical and/or sensory and/or behavioural)</v>
      </c>
      <c r="AB195" s="11" t="str">
        <f>IF([1]source_data!G197="","",IF([1]source_data!J197="","",[1]tailored_settings!$B$11))</f>
        <v/>
      </c>
      <c r="AC195" s="11" t="str">
        <f>IF([1]source_data!G197="","",IF([1]source_data!J197="","",[1]source_data!J197))</f>
        <v/>
      </c>
      <c r="AD195" s="11" t="str">
        <f>IF([1]source_data!G197="","",IF([1]source_data!K197="","",[1]tailored_settings!$B$12))</f>
        <v>Grant purpose</v>
      </c>
      <c r="AE195" s="11" t="str">
        <f>IF([1]source_data!G197="","",IF([1]source_data!K197="","",[1]source_data!K197))</f>
        <v>House Deep Clean</v>
      </c>
      <c r="AF195" s="11" t="str">
        <f>IF([1]source_data!G197="","",IF([1]source_data!L197="","",[1]tailored_settings!$B$13))</f>
        <v/>
      </c>
      <c r="AG195" s="11" t="str">
        <f>IF([1]source_data!G197="","",IF([1]source_data!L197="","",[1]source_data!L197))</f>
        <v/>
      </c>
      <c r="AH195" s="11" t="str">
        <f>IF([1]source_data!G197="","",IF([1]source_data!M197="","",[1]tailored_settings!$B$14))</f>
        <v/>
      </c>
      <c r="AI195" s="11" t="str">
        <f>IF([1]source_data!G197="","",IF([1]source_data!M197="","",[1]source_data!M197))</f>
        <v/>
      </c>
    </row>
    <row r="196" spans="1:35" x14ac:dyDescent="0.2">
      <c r="A196" s="6" t="str">
        <f>IF([1]source_data!G198="","",IF(AND([1]source_data!C198&lt;&gt;"",[1]tailored_settings!$B$15="Publish"),CONCATENATE([1]tailored_settings!$B$2&amp;[1]source_data!C198),IF(AND([1]source_data!C198&lt;&gt;"",[1]tailored_settings!$B$15="Do not publish"),CONCATENATE([1]tailored_settings!$B$2&amp;TEXT(ROW(A196)-1,"0000")&amp;"_"&amp;TEXT(F196,"yyyy-mm")),CONCATENATE([1]tailored_settings!$B$2&amp;TEXT(ROW(A196)-1,"0000")&amp;"_"&amp;TEXT(F196,"yyyy-mm")))))</f>
        <v>360G-Longleigh-E23-00218W</v>
      </c>
      <c r="B196" s="6" t="str">
        <f>IF([1]source_data!G198="","",IF([1]source_data!E198&lt;&gt;"",[1]source_data!E198,CONCATENATE("Grant to "&amp;G196)))</f>
        <v>Grant to Individual Recipient</v>
      </c>
      <c r="C196" s="6" t="str">
        <f>IF([1]source_data!G198="","",IF([1]source_data!F198="","",[1]source_data!F198))</f>
        <v>Helping to alleviate financial hardship</v>
      </c>
      <c r="D196" s="7">
        <f>IF([1]source_data!G198="","",IF([1]source_data!G198="","",[1]source_data!G198))</f>
        <v>1000.8</v>
      </c>
      <c r="E196" s="6" t="str">
        <f>IF([1]source_data!G198="","",[1]tailored_settings!$B$3)</f>
        <v>GBP</v>
      </c>
      <c r="F196" s="8">
        <f>IF([1]source_data!G198="","",IF([1]source_data!H198="","",[1]source_data!H198))</f>
        <v>45226</v>
      </c>
      <c r="G196" s="6" t="str">
        <f>IF([1]source_data!G198="","",[1]tailored_settings!$B$5)</f>
        <v>Individual Recipient</v>
      </c>
      <c r="H196" s="6" t="str">
        <f>IF([1]source_data!G198="","",IF(AND([1]source_data!A198&lt;&gt;"",[1]tailored_settings!$B$16="Publish"),CONCATENATE([1]tailored_settings!$B$2&amp;[1]source_data!A198),IF(AND([1]source_data!A198&lt;&gt;"",[1]tailored_settings!$B$16="Do not publish"),CONCATENATE([1]tailored_settings!$B$4&amp;TEXT(ROW(A196)-1,"0000")&amp;"_"&amp;TEXT(F196,"yyyy-mm")),CONCATENATE([1]tailored_settings!$B$4&amp;TEXT(ROW(A196)-1,"0000")&amp;"_"&amp;TEXT(F196,"yyyy-mm")))))</f>
        <v>360G-Longleigh-IND-0195_2023-10</v>
      </c>
      <c r="I196" s="6" t="str">
        <f>IF([1]source_data!G198="","",[1]tailored_settings!$B$7)</f>
        <v>Longleigh Foundation</v>
      </c>
      <c r="J196" s="6" t="str">
        <f>IF([1]source_data!G198="","",[1]tailored_settings!$B$6)</f>
        <v>GB-CHC-1169016</v>
      </c>
      <c r="K196" s="6" t="str">
        <f>IF([1]source_data!G198="","",IF([1]source_data!I198="","",VLOOKUP([1]source_data!I198,[1]codelist_mapping!A:C,3,FALSE)))</f>
        <v>GTIR030</v>
      </c>
      <c r="L196" s="6" t="str">
        <f>IF([1]source_data!G198="","",IF([1]source_data!J198="","",VLOOKUP([1]source_data!J198,[1]codelist_mapping!A:C,3,FALSE)))</f>
        <v/>
      </c>
      <c r="M196" s="6" t="str">
        <f>IF([1]source_data!G198="","",IF([1]source_data!K198="","",IF([1]source_data!M198&lt;&gt;"",CONCATENATE(VLOOKUP([1]source_data!K198,[1]codelist_mapping!F:H,3,FALSE)&amp;";"&amp;VLOOKUP([1]source_data!L198,[1]codelist_mapping!F:H,3,FALSE)&amp;";"&amp;VLOOKUP([1]source_data!M198,[1]codelist_mapping!F:H,3,FALSE)),IF([1]source_data!L198&lt;&gt;"",CONCATENATE(VLOOKUP([1]source_data!K198,[1]codelist_mapping!F:H,3,FALSE)&amp;";"&amp;VLOOKUP([1]source_data!L198,[1]codelist_mapping!F:H,3,FALSE)),IF([1]source_data!K198&lt;&gt;"",CONCATENATE(VLOOKUP([1]source_data!K198,[1]codelist_mapping!F:H,3,FALSE)))))))</f>
        <v>GTIP020;GTIP070</v>
      </c>
      <c r="N196" s="9" t="str">
        <f>IF([1]source_data!G198="","",IF([1]source_data!D198="","",VLOOKUP([1]source_data!D198,[1]geo_data!A:I,9,FALSE)))</f>
        <v>Binley and Willenhall</v>
      </c>
      <c r="O196" s="9" t="str">
        <f>IF([1]source_data!G198="","",IF([1]source_data!D198="","",VLOOKUP([1]source_data!D198,[1]geo_data!A:I,8,FALSE)))</f>
        <v>E05001219</v>
      </c>
      <c r="P196" s="9" t="str">
        <f>IF([1]source_data!G198="","",IF(LEFT(O196,3)="E05","WD",IF(LEFT(O196,3)="S13","WD",IF(LEFT(O196,3)="W05","WD",IF(LEFT(O196,3)="W06","UA",IF(LEFT(O196,3)="S12","CA",IF(LEFT(O196,3)="E06","UA",IF(LEFT(O196,3)="E07","NMD",IF(LEFT(O196,3)="E08","MD",IF(LEFT(O196,3)="E09","LONB"))))))))))</f>
        <v>WD</v>
      </c>
      <c r="Q196" s="9" t="str">
        <f>IF([1]source_data!G198="","",IF([1]source_data!D198="","",VLOOKUP([1]source_data!D198,[1]geo_data!A:I,7,FALSE)))</f>
        <v>Coventry</v>
      </c>
      <c r="R196" s="9" t="str">
        <f>IF([1]source_data!G198="","",IF([1]source_data!D198="","",VLOOKUP([1]source_data!D198,[1]geo_data!A:I,6,FALSE)))</f>
        <v>E08000026</v>
      </c>
      <c r="S196" s="9" t="str">
        <f>IF([1]source_data!G198="","",IF(LEFT(R196,3)="E05","WD",IF(LEFT(R196,3)="S13","WD",IF(LEFT(R196,3)="W05","WD",IF(LEFT(R196,3)="W06","UA",IF(LEFT(R196,3)="S12","CA",IF(LEFT(R196,3)="E06","UA",IF(LEFT(R196,3)="E07","NMD",IF(LEFT(R196,3)="E08","MD",IF(LEFT(R196,3)="E09","LONB"))))))))))</f>
        <v>MD</v>
      </c>
      <c r="T196" s="6" t="str">
        <f>IF([1]source_data!G198="","",IF([1]source_data!N198="","",[1]source_data!N198))</f>
        <v>Hardship Grant</v>
      </c>
      <c r="U196" s="10">
        <f>IF([1]source_data!G198="","",[1]tailored_settings!$B$8)</f>
        <v>45622</v>
      </c>
      <c r="V196" s="6" t="str">
        <f>IF([1]source_data!G198="","",[1]tailored_settings!$B$9)</f>
        <v>http://www.longleigh.org/</v>
      </c>
      <c r="W196" s="8">
        <f>IF([1]source_data!G198="","",IF([1]source_data!O198="","",[1]source_data!O198))</f>
        <v>45226</v>
      </c>
      <c r="X196" s="8">
        <f>IF([1]source_data!G198="","",IF([1]source_data!P198="","",[1]source_data!P198))</f>
        <v>45273</v>
      </c>
      <c r="Y196" s="6" t="str">
        <f>IF([1]source_data!G198="","",IF([1]source_data!Q198="","",[1]source_data!Q198))</f>
        <v/>
      </c>
      <c r="Z196" s="11" t="str">
        <f>IF([1]source_data!G198="","",IF([1]source_data!I198="","",[1]tailored_settings!$B$10))</f>
        <v>Primary grant reason</v>
      </c>
      <c r="AA196" s="11" t="str">
        <f>IF([1]source_data!G198="","",IF([1]source_data!I198="","",[1]source_data!I198))</f>
        <v>1. Customer (or family member residing with them) with a diagnosed condition or disability (physical and/or sensory and/or behavioural)</v>
      </c>
      <c r="AB196" s="11" t="str">
        <f>IF([1]source_data!G198="","",IF([1]source_data!J198="","",[1]tailored_settings!$B$11))</f>
        <v/>
      </c>
      <c r="AC196" s="11" t="str">
        <f>IF([1]source_data!G198="","",IF([1]source_data!J198="","",[1]source_data!J198))</f>
        <v/>
      </c>
      <c r="AD196" s="11" t="str">
        <f>IF([1]source_data!G198="","",IF([1]source_data!K198="","",[1]tailored_settings!$B$12))</f>
        <v>Grant purpose</v>
      </c>
      <c r="AE196" s="11" t="str">
        <f>IF([1]source_data!G198="","",IF([1]source_data!K198="","",[1]source_data!K198))</f>
        <v>Appliances</v>
      </c>
      <c r="AF196" s="11" t="str">
        <f>IF([1]source_data!G198="","",IF([1]source_data!L198="","",[1]tailored_settings!$B$13))</f>
        <v>Grant purpose</v>
      </c>
      <c r="AG196" s="11" t="str">
        <f>IF([1]source_data!G198="","",IF([1]source_data!L198="","",[1]source_data!L198))</f>
        <v>Food vouchers</v>
      </c>
      <c r="AH196" s="11" t="str">
        <f>IF([1]source_data!G198="","",IF([1]source_data!M198="","",[1]tailored_settings!$B$14))</f>
        <v/>
      </c>
      <c r="AI196" s="11" t="str">
        <f>IF([1]source_data!G198="","",IF([1]source_data!M198="","",[1]source_data!M198))</f>
        <v/>
      </c>
    </row>
    <row r="197" spans="1:35" x14ac:dyDescent="0.2">
      <c r="A197" s="6" t="str">
        <f>IF([1]source_data!G199="","",IF(AND([1]source_data!C199&lt;&gt;"",[1]tailored_settings!$B$15="Publish"),CONCATENATE([1]tailored_settings!$B$2&amp;[1]source_data!C199),IF(AND([1]source_data!C199&lt;&gt;"",[1]tailored_settings!$B$15="Do not publish"),CONCATENATE([1]tailored_settings!$B$2&amp;TEXT(ROW(A197)-1,"0000")&amp;"_"&amp;TEXT(F197,"yyyy-mm")),CONCATENATE([1]tailored_settings!$B$2&amp;TEXT(ROW(A197)-1,"0000")&amp;"_"&amp;TEXT(F197,"yyyy-mm")))))</f>
        <v>360G-Longleigh-E23-00219W</v>
      </c>
      <c r="B197" s="6" t="str">
        <f>IF([1]source_data!G199="","",IF([1]source_data!E199&lt;&gt;"",[1]source_data!E199,CONCATENATE("Grant to "&amp;G197)))</f>
        <v>Grant to Individual Recipient</v>
      </c>
      <c r="C197" s="6" t="str">
        <f>IF([1]source_data!G199="","",IF([1]source_data!F199="","",[1]source_data!F199))</f>
        <v>Helping to alleviate financial hardship</v>
      </c>
      <c r="D197" s="7">
        <f>IF([1]source_data!G199="","",IF([1]source_data!G199="","",[1]source_data!G199))</f>
        <v>1052</v>
      </c>
      <c r="E197" s="6" t="str">
        <f>IF([1]source_data!G199="","",[1]tailored_settings!$B$3)</f>
        <v>GBP</v>
      </c>
      <c r="F197" s="8">
        <f>IF([1]source_data!G199="","",IF([1]source_data!H199="","",[1]source_data!H199))</f>
        <v>45226</v>
      </c>
      <c r="G197" s="6" t="str">
        <f>IF([1]source_data!G199="","",[1]tailored_settings!$B$5)</f>
        <v>Individual Recipient</v>
      </c>
      <c r="H197" s="6" t="str">
        <f>IF([1]source_data!G199="","",IF(AND([1]source_data!A199&lt;&gt;"",[1]tailored_settings!$B$16="Publish"),CONCATENATE([1]tailored_settings!$B$2&amp;[1]source_data!A199),IF(AND([1]source_data!A199&lt;&gt;"",[1]tailored_settings!$B$16="Do not publish"),CONCATENATE([1]tailored_settings!$B$4&amp;TEXT(ROW(A197)-1,"0000")&amp;"_"&amp;TEXT(F197,"yyyy-mm")),CONCATENATE([1]tailored_settings!$B$4&amp;TEXT(ROW(A197)-1,"0000")&amp;"_"&amp;TEXT(F197,"yyyy-mm")))))</f>
        <v>360G-Longleigh-IND-0196_2023-10</v>
      </c>
      <c r="I197" s="6" t="str">
        <f>IF([1]source_data!G199="","",[1]tailored_settings!$B$7)</f>
        <v>Longleigh Foundation</v>
      </c>
      <c r="J197" s="6" t="str">
        <f>IF([1]source_data!G199="","",[1]tailored_settings!$B$6)</f>
        <v>GB-CHC-1169016</v>
      </c>
      <c r="K197" s="6" t="str">
        <f>IF([1]source_data!G199="","",IF([1]source_data!I199="","",VLOOKUP([1]source_data!I199,[1]codelist_mapping!A:C,3,FALSE)))</f>
        <v>GTIR030</v>
      </c>
      <c r="L197" s="6" t="str">
        <f>IF([1]source_data!G199="","",IF([1]source_data!J199="","",VLOOKUP([1]source_data!J199,[1]codelist_mapping!A:C,3,FALSE)))</f>
        <v/>
      </c>
      <c r="M197" s="6" t="str">
        <f>IF([1]source_data!G199="","",IF([1]source_data!K199="","",IF([1]source_data!M199&lt;&gt;"",CONCATENATE(VLOOKUP([1]source_data!K199,[1]codelist_mapping!F:H,3,FALSE)&amp;";"&amp;VLOOKUP([1]source_data!L199,[1]codelist_mapping!F:H,3,FALSE)&amp;";"&amp;VLOOKUP([1]source_data!M199,[1]codelist_mapping!F:H,3,FALSE)),IF([1]source_data!L199&lt;&gt;"",CONCATENATE(VLOOKUP([1]source_data!K199,[1]codelist_mapping!F:H,3,FALSE)&amp;";"&amp;VLOOKUP([1]source_data!L199,[1]codelist_mapping!F:H,3,FALSE)),IF([1]source_data!K199&lt;&gt;"",CONCATENATE(VLOOKUP([1]source_data!K199,[1]codelist_mapping!F:H,3,FALSE)))))))</f>
        <v>GTIP020</v>
      </c>
      <c r="N197" s="9" t="str">
        <f>IF([1]source_data!G199="","",IF([1]source_data!D199="","",VLOOKUP([1]source_data!D199,[1]geo_data!A:I,9,FALSE)))</f>
        <v>Soho and Victoria</v>
      </c>
      <c r="O197" s="9" t="str">
        <f>IF([1]source_data!G199="","",IF([1]source_data!D199="","",VLOOKUP([1]source_data!D199,[1]geo_data!A:I,8,FALSE)))</f>
        <v>E05001278</v>
      </c>
      <c r="P197" s="9" t="str">
        <f>IF([1]source_data!G199="","",IF(LEFT(O197,3)="E05","WD",IF(LEFT(O197,3)="S13","WD",IF(LEFT(O197,3)="W05","WD",IF(LEFT(O197,3)="W06","UA",IF(LEFT(O197,3)="S12","CA",IF(LEFT(O197,3)="E06","UA",IF(LEFT(O197,3)="E07","NMD",IF(LEFT(O197,3)="E08","MD",IF(LEFT(O197,3)="E09","LONB"))))))))))</f>
        <v>WD</v>
      </c>
      <c r="Q197" s="9" t="str">
        <f>IF([1]source_data!G199="","",IF([1]source_data!D199="","",VLOOKUP([1]source_data!D199,[1]geo_data!A:I,7,FALSE)))</f>
        <v>Sandwell</v>
      </c>
      <c r="R197" s="9" t="str">
        <f>IF([1]source_data!G199="","",IF([1]source_data!D199="","",VLOOKUP([1]source_data!D199,[1]geo_data!A:I,6,FALSE)))</f>
        <v>E08000028</v>
      </c>
      <c r="S197" s="9" t="str">
        <f>IF([1]source_data!G199="","",IF(LEFT(R197,3)="E05","WD",IF(LEFT(R197,3)="S13","WD",IF(LEFT(R197,3)="W05","WD",IF(LEFT(R197,3)="W06","UA",IF(LEFT(R197,3)="S12","CA",IF(LEFT(R197,3)="E06","UA",IF(LEFT(R197,3)="E07","NMD",IF(LEFT(R197,3)="E08","MD",IF(LEFT(R197,3)="E09","LONB"))))))))))</f>
        <v>MD</v>
      </c>
      <c r="T197" s="6" t="str">
        <f>IF([1]source_data!G199="","",IF([1]source_data!N199="","",[1]source_data!N199))</f>
        <v>Hardship Grant</v>
      </c>
      <c r="U197" s="10">
        <f>IF([1]source_data!G199="","",[1]tailored_settings!$B$8)</f>
        <v>45622</v>
      </c>
      <c r="V197" s="6" t="str">
        <f>IF([1]source_data!G199="","",[1]tailored_settings!$B$9)</f>
        <v>http://www.longleigh.org/</v>
      </c>
      <c r="W197" s="8">
        <f>IF([1]source_data!G199="","",IF([1]source_data!O199="","",[1]source_data!O199))</f>
        <v>45226</v>
      </c>
      <c r="X197" s="8">
        <f>IF([1]source_data!G199="","",IF([1]source_data!P199="","",[1]source_data!P199))</f>
        <v>45269</v>
      </c>
      <c r="Y197" s="6" t="str">
        <f>IF([1]source_data!G199="","",IF([1]source_data!Q199="","",[1]source_data!Q199))</f>
        <v/>
      </c>
      <c r="Z197" s="11" t="str">
        <f>IF([1]source_data!G199="","",IF([1]source_data!I199="","",[1]tailored_settings!$B$10))</f>
        <v>Primary grant reason</v>
      </c>
      <c r="AA197" s="11" t="str">
        <f>IF([1]source_data!G199="","",IF([1]source_data!I199="","",[1]source_data!I199))</f>
        <v>1. Customer (or family member residing with them) with a diagnosed condition or disability (physical and/or sensory and/or behavioural)</v>
      </c>
      <c r="AB197" s="11" t="str">
        <f>IF([1]source_data!G199="","",IF([1]source_data!J199="","",[1]tailored_settings!$B$11))</f>
        <v/>
      </c>
      <c r="AC197" s="11" t="str">
        <f>IF([1]source_data!G199="","",IF([1]source_data!J199="","",[1]source_data!J199))</f>
        <v/>
      </c>
      <c r="AD197" s="11" t="str">
        <f>IF([1]source_data!G199="","",IF([1]source_data!K199="","",[1]tailored_settings!$B$12))</f>
        <v>Grant purpose</v>
      </c>
      <c r="AE197" s="11" t="str">
        <f>IF([1]source_data!G199="","",IF([1]source_data!K199="","",[1]source_data!K199))</f>
        <v>Appliances</v>
      </c>
      <c r="AF197" s="11" t="str">
        <f>IF([1]source_data!G199="","",IF([1]source_data!L199="","",[1]tailored_settings!$B$13))</f>
        <v/>
      </c>
      <c r="AG197" s="11" t="str">
        <f>IF([1]source_data!G199="","",IF([1]source_data!L199="","",[1]source_data!L199))</f>
        <v/>
      </c>
      <c r="AH197" s="11" t="str">
        <f>IF([1]source_data!G199="","",IF([1]source_data!M199="","",[1]tailored_settings!$B$14))</f>
        <v/>
      </c>
      <c r="AI197" s="11" t="str">
        <f>IF([1]source_data!G199="","",IF([1]source_data!M199="","",[1]source_data!M199))</f>
        <v/>
      </c>
    </row>
    <row r="198" spans="1:35" x14ac:dyDescent="0.2">
      <c r="A198" s="6" t="str">
        <f>IF([1]source_data!G200="","",IF(AND([1]source_data!C200&lt;&gt;"",[1]tailored_settings!$B$15="Publish"),CONCATENATE([1]tailored_settings!$B$2&amp;[1]source_data!C200),IF(AND([1]source_data!C200&lt;&gt;"",[1]tailored_settings!$B$15="Do not publish"),CONCATENATE([1]tailored_settings!$B$2&amp;TEXT(ROW(A198)-1,"0000")&amp;"_"&amp;TEXT(F198,"yyyy-mm")),CONCATENATE([1]tailored_settings!$B$2&amp;TEXT(ROW(A198)-1,"0000")&amp;"_"&amp;TEXT(F198,"yyyy-mm")))))</f>
        <v>360G-Longleigh-E23-00220W</v>
      </c>
      <c r="B198" s="6" t="str">
        <f>IF([1]source_data!G200="","",IF([1]source_data!E200&lt;&gt;"",[1]source_data!E200,CONCATENATE("Grant to "&amp;G198)))</f>
        <v>Grant to Individual Recipient</v>
      </c>
      <c r="C198" s="6" t="str">
        <f>IF([1]source_data!G200="","",IF([1]source_data!F200="","",[1]source_data!F200))</f>
        <v>Helping to alleviate financial hardship</v>
      </c>
      <c r="D198" s="7">
        <f>IF([1]source_data!G200="","",IF([1]source_data!G200="","",[1]source_data!G200))</f>
        <v>1056.03</v>
      </c>
      <c r="E198" s="6" t="str">
        <f>IF([1]source_data!G200="","",[1]tailored_settings!$B$3)</f>
        <v>GBP</v>
      </c>
      <c r="F198" s="8">
        <f>IF([1]source_data!G200="","",IF([1]source_data!H200="","",[1]source_data!H200))</f>
        <v>45226</v>
      </c>
      <c r="G198" s="6" t="str">
        <f>IF([1]source_data!G200="","",[1]tailored_settings!$B$5)</f>
        <v>Individual Recipient</v>
      </c>
      <c r="H198" s="6" t="str">
        <f>IF([1]source_data!G200="","",IF(AND([1]source_data!A200&lt;&gt;"",[1]tailored_settings!$B$16="Publish"),CONCATENATE([1]tailored_settings!$B$2&amp;[1]source_data!A200),IF(AND([1]source_data!A200&lt;&gt;"",[1]tailored_settings!$B$16="Do not publish"),CONCATENATE([1]tailored_settings!$B$4&amp;TEXT(ROW(A198)-1,"0000")&amp;"_"&amp;TEXT(F198,"yyyy-mm")),CONCATENATE([1]tailored_settings!$B$4&amp;TEXT(ROW(A198)-1,"0000")&amp;"_"&amp;TEXT(F198,"yyyy-mm")))))</f>
        <v>360G-Longleigh-IND-0197_2023-10</v>
      </c>
      <c r="I198" s="6" t="str">
        <f>IF([1]source_data!G200="","",[1]tailored_settings!$B$7)</f>
        <v>Longleigh Foundation</v>
      </c>
      <c r="J198" s="6" t="str">
        <f>IF([1]source_data!G200="","",[1]tailored_settings!$B$6)</f>
        <v>GB-CHC-1169016</v>
      </c>
      <c r="K198" s="6" t="str">
        <f>IF([1]source_data!G200="","",IF([1]source_data!I200="","",VLOOKUP([1]source_data!I200,[1]codelist_mapping!A:C,3,FALSE)))</f>
        <v>GTIR080</v>
      </c>
      <c r="L198" s="6" t="str">
        <f>IF([1]source_data!G200="","",IF([1]source_data!J200="","",VLOOKUP([1]source_data!J200,[1]codelist_mapping!A:C,3,FALSE)))</f>
        <v/>
      </c>
      <c r="M198" s="6" t="str">
        <f>IF([1]source_data!G200="","",IF([1]source_data!K200="","",IF([1]source_data!M200&lt;&gt;"",CONCATENATE(VLOOKUP([1]source_data!K200,[1]codelist_mapping!F:H,3,FALSE)&amp;";"&amp;VLOOKUP([1]source_data!L200,[1]codelist_mapping!F:H,3,FALSE)&amp;";"&amp;VLOOKUP([1]source_data!M200,[1]codelist_mapping!F:H,3,FALSE)),IF([1]source_data!L200&lt;&gt;"",CONCATENATE(VLOOKUP([1]source_data!K200,[1]codelist_mapping!F:H,3,FALSE)&amp;";"&amp;VLOOKUP([1]source_data!L200,[1]codelist_mapping!F:H,3,FALSE)),IF([1]source_data!K200&lt;&gt;"",CONCATENATE(VLOOKUP([1]source_data!K200,[1]codelist_mapping!F:H,3,FALSE)))))))</f>
        <v>GTIP020</v>
      </c>
      <c r="N198" s="9" t="str">
        <f>IF([1]source_data!G200="","",IF([1]source_data!D200="","",VLOOKUP([1]source_data!D200,[1]geo_data!A:I,9,FALSE)))</f>
        <v>St David's</v>
      </c>
      <c r="O198" s="9" t="str">
        <f>IF([1]source_data!G200="","",IF([1]source_data!D200="","",VLOOKUP([1]source_data!D200,[1]geo_data!A:I,8,FALSE)))</f>
        <v>E05011020</v>
      </c>
      <c r="P198" s="9" t="str">
        <f>IF([1]source_data!G200="","",IF(LEFT(O198,3)="E05","WD",IF(LEFT(O198,3)="S13","WD",IF(LEFT(O198,3)="W05","WD",IF(LEFT(O198,3)="W06","UA",IF(LEFT(O198,3)="S12","CA",IF(LEFT(O198,3)="E06","UA",IF(LEFT(O198,3)="E07","NMD",IF(LEFT(O198,3)="E08","MD",IF(LEFT(O198,3)="E09","LONB"))))))))))</f>
        <v>WD</v>
      </c>
      <c r="Q198" s="9" t="str">
        <f>IF([1]source_data!G200="","",IF([1]source_data!D200="","",VLOOKUP([1]source_data!D200,[1]geo_data!A:I,7,FALSE)))</f>
        <v>Exeter</v>
      </c>
      <c r="R198" s="9" t="str">
        <f>IF([1]source_data!G200="","",IF([1]source_data!D200="","",VLOOKUP([1]source_data!D200,[1]geo_data!A:I,6,FALSE)))</f>
        <v>E07000041</v>
      </c>
      <c r="S198" s="9" t="str">
        <f>IF([1]source_data!G200="","",IF(LEFT(R198,3)="E05","WD",IF(LEFT(R198,3)="S13","WD",IF(LEFT(R198,3)="W05","WD",IF(LEFT(R198,3)="W06","UA",IF(LEFT(R198,3)="S12","CA",IF(LEFT(R198,3)="E06","UA",IF(LEFT(R198,3)="E07","NMD",IF(LEFT(R198,3)="E08","MD",IF(LEFT(R198,3)="E09","LONB"))))))))))</f>
        <v>NMD</v>
      </c>
      <c r="T198" s="6" t="str">
        <f>IF([1]source_data!G200="","",IF([1]source_data!N200="","",[1]source_data!N200))</f>
        <v>Hardship Grant</v>
      </c>
      <c r="U198" s="10">
        <f>IF([1]source_data!G200="","",[1]tailored_settings!$B$8)</f>
        <v>45622</v>
      </c>
      <c r="V198" s="6" t="str">
        <f>IF([1]source_data!G200="","",[1]tailored_settings!$B$9)</f>
        <v>http://www.longleigh.org/</v>
      </c>
      <c r="W198" s="8">
        <f>IF([1]source_data!G200="","",IF([1]source_data!O200="","",[1]source_data!O200))</f>
        <v>45226</v>
      </c>
      <c r="X198" s="8">
        <f>IF([1]source_data!G200="","",IF([1]source_data!P200="","",[1]source_data!P200))</f>
        <v>45637</v>
      </c>
      <c r="Y198" s="6" t="str">
        <f>IF([1]source_data!G200="","",IF([1]source_data!Q200="","",[1]source_data!Q200))</f>
        <v/>
      </c>
      <c r="Z198" s="11" t="str">
        <f>IF([1]source_data!G200="","",IF([1]source_data!I200="","",[1]tailored_settings!$B$10))</f>
        <v>Primary grant reason</v>
      </c>
      <c r="AA198" s="11" t="str">
        <f>IF([1]source_data!G200="","",IF([1]source_data!I200="","",[1]source_data!I200))</f>
        <v>3  Customer/family moving from homelessness/supported living into independent living</v>
      </c>
      <c r="AB198" s="11" t="str">
        <f>IF([1]source_data!G200="","",IF([1]source_data!J200="","",[1]tailored_settings!$B$11))</f>
        <v/>
      </c>
      <c r="AC198" s="11" t="str">
        <f>IF([1]source_data!G200="","",IF([1]source_data!J200="","",[1]source_data!J200))</f>
        <v/>
      </c>
      <c r="AD198" s="11" t="str">
        <f>IF([1]source_data!G200="","",IF([1]source_data!K200="","",[1]tailored_settings!$B$12))</f>
        <v>Grant purpose</v>
      </c>
      <c r="AE198" s="11" t="str">
        <f>IF([1]source_data!G200="","",IF([1]source_data!K200="","",[1]source_data!K200))</f>
        <v>Appliances</v>
      </c>
      <c r="AF198" s="11" t="str">
        <f>IF([1]source_data!G200="","",IF([1]source_data!L200="","",[1]tailored_settings!$B$13))</f>
        <v/>
      </c>
      <c r="AG198" s="11" t="str">
        <f>IF([1]source_data!G200="","",IF([1]source_data!L200="","",[1]source_data!L200))</f>
        <v/>
      </c>
      <c r="AH198" s="11" t="str">
        <f>IF([1]source_data!G200="","",IF([1]source_data!M200="","",[1]tailored_settings!$B$14))</f>
        <v/>
      </c>
      <c r="AI198" s="11" t="str">
        <f>IF([1]source_data!G200="","",IF([1]source_data!M200="","",[1]source_data!M200))</f>
        <v/>
      </c>
    </row>
    <row r="199" spans="1:35" x14ac:dyDescent="0.2">
      <c r="A199" s="6" t="str">
        <f>IF([1]source_data!G201="","",IF(AND([1]source_data!C201&lt;&gt;"",[1]tailored_settings!$B$15="Publish"),CONCATENATE([1]tailored_settings!$B$2&amp;[1]source_data!C201),IF(AND([1]source_data!C201&lt;&gt;"",[1]tailored_settings!$B$15="Do not publish"),CONCATENATE([1]tailored_settings!$B$2&amp;TEXT(ROW(A199)-1,"0000")&amp;"_"&amp;TEXT(F199,"yyyy-mm")),CONCATENATE([1]tailored_settings!$B$2&amp;TEXT(ROW(A199)-1,"0000")&amp;"_"&amp;TEXT(F199,"yyyy-mm")))))</f>
        <v>360G-Longleigh-E23-00222W</v>
      </c>
      <c r="B199" s="6" t="str">
        <f>IF([1]source_data!G201="","",IF([1]source_data!E201&lt;&gt;"",[1]source_data!E201,CONCATENATE("Grant to "&amp;G199)))</f>
        <v>Grant to Individual Recipient</v>
      </c>
      <c r="C199" s="6" t="str">
        <f>IF([1]source_data!G201="","",IF([1]source_data!F201="","",[1]source_data!F201))</f>
        <v>Helping to alleviate financial hardship</v>
      </c>
      <c r="D199" s="7">
        <f>IF([1]source_data!G201="","",IF([1]source_data!G201="","",[1]source_data!G201))</f>
        <v>940</v>
      </c>
      <c r="E199" s="6" t="str">
        <f>IF([1]source_data!G201="","",[1]tailored_settings!$B$3)</f>
        <v>GBP</v>
      </c>
      <c r="F199" s="8">
        <f>IF([1]source_data!G201="","",IF([1]source_data!H201="","",[1]source_data!H201))</f>
        <v>45230</v>
      </c>
      <c r="G199" s="6" t="str">
        <f>IF([1]source_data!G201="","",[1]tailored_settings!$B$5)</f>
        <v>Individual Recipient</v>
      </c>
      <c r="H199" s="6" t="str">
        <f>IF([1]source_data!G201="","",IF(AND([1]source_data!A201&lt;&gt;"",[1]tailored_settings!$B$16="Publish"),CONCATENATE([1]tailored_settings!$B$2&amp;[1]source_data!A201),IF(AND([1]source_data!A201&lt;&gt;"",[1]tailored_settings!$B$16="Do not publish"),CONCATENATE([1]tailored_settings!$B$4&amp;TEXT(ROW(A199)-1,"0000")&amp;"_"&amp;TEXT(F199,"yyyy-mm")),CONCATENATE([1]tailored_settings!$B$4&amp;TEXT(ROW(A199)-1,"0000")&amp;"_"&amp;TEXT(F199,"yyyy-mm")))))</f>
        <v>360G-Longleigh-IND-0198_2023-10</v>
      </c>
      <c r="I199" s="6" t="str">
        <f>IF([1]source_data!G201="","",[1]tailored_settings!$B$7)</f>
        <v>Longleigh Foundation</v>
      </c>
      <c r="J199" s="6" t="str">
        <f>IF([1]source_data!G201="","",[1]tailored_settings!$B$6)</f>
        <v>GB-CHC-1169016</v>
      </c>
      <c r="K199" s="6" t="str">
        <f>IF([1]source_data!G201="","",IF([1]source_data!I201="","",VLOOKUP([1]source_data!I201,[1]codelist_mapping!A:C,3,FALSE)))</f>
        <v>GTIR010</v>
      </c>
      <c r="L199" s="6" t="str">
        <f>IF([1]source_data!G201="","",IF([1]source_data!J201="","",VLOOKUP([1]source_data!J201,[1]codelist_mapping!A:C,3,FALSE)))</f>
        <v/>
      </c>
      <c r="M199" s="6" t="str">
        <f>IF([1]source_data!G201="","",IF([1]source_data!K201="","",IF([1]source_data!M201&lt;&gt;"",CONCATENATE(VLOOKUP([1]source_data!K201,[1]codelist_mapping!F:H,3,FALSE)&amp;";"&amp;VLOOKUP([1]source_data!L201,[1]codelist_mapping!F:H,3,FALSE)&amp;";"&amp;VLOOKUP([1]source_data!M201,[1]codelist_mapping!F:H,3,FALSE)),IF([1]source_data!L201&lt;&gt;"",CONCATENATE(VLOOKUP([1]source_data!K201,[1]codelist_mapping!F:H,3,FALSE)&amp;";"&amp;VLOOKUP([1]source_data!L201,[1]codelist_mapping!F:H,3,FALSE)),IF([1]source_data!K201&lt;&gt;"",CONCATENATE(VLOOKUP([1]source_data!K201,[1]codelist_mapping!F:H,3,FALSE)))))))</f>
        <v>GTIP070;GTIP050</v>
      </c>
      <c r="N199" s="9" t="str">
        <f>IF([1]source_data!G201="","",IF([1]source_data!D201="","",VLOOKUP([1]source_data!D201,[1]geo_data!A:I,9,FALSE)))</f>
        <v>Leicester Forest &amp; Lubbesthorpe</v>
      </c>
      <c r="O199" s="9" t="str">
        <f>IF([1]source_data!G201="","",IF([1]source_data!D201="","",VLOOKUP([1]source_data!D201,[1]geo_data!A:I,8,FALSE)))</f>
        <v>E05015273</v>
      </c>
      <c r="P199" s="9" t="str">
        <f>IF([1]source_data!G201="","",IF(LEFT(O199,3)="E05","WD",IF(LEFT(O199,3)="S13","WD",IF(LEFT(O199,3)="W05","WD",IF(LEFT(O199,3)="W06","UA",IF(LEFT(O199,3)="S12","CA",IF(LEFT(O199,3)="E06","UA",IF(LEFT(O199,3)="E07","NMD",IF(LEFT(O199,3)="E08","MD",IF(LEFT(O199,3)="E09","LONB"))))))))))</f>
        <v>WD</v>
      </c>
      <c r="Q199" s="9" t="str">
        <f>IF([1]source_data!G201="","",IF([1]source_data!D201="","",VLOOKUP([1]source_data!D201,[1]geo_data!A:I,7,FALSE)))</f>
        <v>Blaby</v>
      </c>
      <c r="R199" s="9" t="str">
        <f>IF([1]source_data!G201="","",IF([1]source_data!D201="","",VLOOKUP([1]source_data!D201,[1]geo_data!A:I,6,FALSE)))</f>
        <v>E07000129</v>
      </c>
      <c r="S199" s="9" t="str">
        <f>IF([1]source_data!G201="","",IF(LEFT(R199,3)="E05","WD",IF(LEFT(R199,3)="S13","WD",IF(LEFT(R199,3)="W05","WD",IF(LEFT(R199,3)="W06","UA",IF(LEFT(R199,3)="S12","CA",IF(LEFT(R199,3)="E06","UA",IF(LEFT(R199,3)="E07","NMD",IF(LEFT(R199,3)="E08","MD",IF(LEFT(R199,3)="E09","LONB"))))))))))</f>
        <v>NMD</v>
      </c>
      <c r="T199" s="6" t="str">
        <f>IF([1]source_data!G201="","",IF([1]source_data!N201="","",[1]source_data!N201))</f>
        <v>Hardship Grant</v>
      </c>
      <c r="U199" s="10">
        <f>IF([1]source_data!G201="","",[1]tailored_settings!$B$8)</f>
        <v>45622</v>
      </c>
      <c r="V199" s="6" t="str">
        <f>IF([1]source_data!G201="","",[1]tailored_settings!$B$9)</f>
        <v>http://www.longleigh.org/</v>
      </c>
      <c r="W199" s="8">
        <f>IF([1]source_data!G201="","",IF([1]source_data!O201="","",[1]source_data!O201))</f>
        <v>45230</v>
      </c>
      <c r="X199" s="8">
        <f>IF([1]source_data!G201="","",IF([1]source_data!P201="","",[1]source_data!P201))</f>
        <v>45385</v>
      </c>
      <c r="Y199" s="6" t="str">
        <f>IF([1]source_data!G201="","",IF([1]source_data!Q201="","",[1]source_data!Q201))</f>
        <v/>
      </c>
      <c r="Z199" s="11" t="str">
        <f>IF([1]source_data!G201="","",IF([1]source_data!I201="","",[1]tailored_settings!$B$10))</f>
        <v>Primary grant reason</v>
      </c>
      <c r="AA199" s="11" t="str">
        <f>IF([1]source_data!G201="","",IF([1]source_data!I201="","",[1]source_data!I201))</f>
        <v>7. Customer where there is a child/ren in receipt of means-tested free school meals</v>
      </c>
      <c r="AB199" s="11" t="str">
        <f>IF([1]source_data!G201="","",IF([1]source_data!J201="","",[1]tailored_settings!$B$11))</f>
        <v/>
      </c>
      <c r="AC199" s="11" t="str">
        <f>IF([1]source_data!G201="","",IF([1]source_data!J201="","",[1]source_data!J201))</f>
        <v/>
      </c>
      <c r="AD199" s="11" t="str">
        <f>IF([1]source_data!G201="","",IF([1]source_data!K201="","",[1]tailored_settings!$B$12))</f>
        <v>Grant purpose</v>
      </c>
      <c r="AE199" s="11" t="str">
        <f>IF([1]source_data!G201="","",IF([1]source_data!K201="","",[1]source_data!K201))</f>
        <v>Food Vouchers</v>
      </c>
      <c r="AF199" s="11" t="str">
        <f>IF([1]source_data!G201="","",IF([1]source_data!L201="","",[1]tailored_settings!$B$13))</f>
        <v>Grant purpose</v>
      </c>
      <c r="AG199" s="11" t="str">
        <f>IF([1]source_data!G201="","",IF([1]source_data!L201="","",[1]source_data!L201))</f>
        <v>Utility Vouchers</v>
      </c>
      <c r="AH199" s="11" t="str">
        <f>IF([1]source_data!G201="","",IF([1]source_data!M201="","",[1]tailored_settings!$B$14))</f>
        <v/>
      </c>
      <c r="AI199" s="11" t="str">
        <f>IF([1]source_data!G201="","",IF([1]source_data!M201="","",[1]source_data!M201))</f>
        <v/>
      </c>
    </row>
    <row r="200" spans="1:35" x14ac:dyDescent="0.2">
      <c r="A200" s="6" t="str">
        <f>IF([1]source_data!G202="","",IF(AND([1]source_data!C202&lt;&gt;"",[1]tailored_settings!$B$15="Publish"),CONCATENATE([1]tailored_settings!$B$2&amp;[1]source_data!C202),IF(AND([1]source_data!C202&lt;&gt;"",[1]tailored_settings!$B$15="Do not publish"),CONCATENATE([1]tailored_settings!$B$2&amp;TEXT(ROW(A200)-1,"0000")&amp;"_"&amp;TEXT(F200,"yyyy-mm")),CONCATENATE([1]tailored_settings!$B$2&amp;TEXT(ROW(A200)-1,"0000")&amp;"_"&amp;TEXT(F200,"yyyy-mm")))))</f>
        <v>360G-Longleigh-E23-00223W</v>
      </c>
      <c r="B200" s="6" t="str">
        <f>IF([1]source_data!G202="","",IF([1]source_data!E202&lt;&gt;"",[1]source_data!E202,CONCATENATE("Grant to "&amp;G200)))</f>
        <v>Grant to Individual Recipient</v>
      </c>
      <c r="C200" s="6" t="str">
        <f>IF([1]source_data!G202="","",IF([1]source_data!F202="","",[1]source_data!F202))</f>
        <v>Helping to alleviate financial hardship</v>
      </c>
      <c r="D200" s="7">
        <f>IF([1]source_data!G202="","",IF([1]source_data!G202="","",[1]source_data!G202))</f>
        <v>867.31</v>
      </c>
      <c r="E200" s="6" t="str">
        <f>IF([1]source_data!G202="","",[1]tailored_settings!$B$3)</f>
        <v>GBP</v>
      </c>
      <c r="F200" s="8">
        <f>IF([1]source_data!G202="","",IF([1]source_data!H202="","",[1]source_data!H202))</f>
        <v>45231</v>
      </c>
      <c r="G200" s="6" t="str">
        <f>IF([1]source_data!G202="","",[1]tailored_settings!$B$5)</f>
        <v>Individual Recipient</v>
      </c>
      <c r="H200" s="6" t="str">
        <f>IF([1]source_data!G202="","",IF(AND([1]source_data!A202&lt;&gt;"",[1]tailored_settings!$B$16="Publish"),CONCATENATE([1]tailored_settings!$B$2&amp;[1]source_data!A202),IF(AND([1]source_data!A202&lt;&gt;"",[1]tailored_settings!$B$16="Do not publish"),CONCATENATE([1]tailored_settings!$B$4&amp;TEXT(ROW(A200)-1,"0000")&amp;"_"&amp;TEXT(F200,"yyyy-mm")),CONCATENATE([1]tailored_settings!$B$4&amp;TEXT(ROW(A200)-1,"0000")&amp;"_"&amp;TEXT(F200,"yyyy-mm")))))</f>
        <v>360G-Longleigh-IND-0199_2023-11</v>
      </c>
      <c r="I200" s="6" t="str">
        <f>IF([1]source_data!G202="","",[1]tailored_settings!$B$7)</f>
        <v>Longleigh Foundation</v>
      </c>
      <c r="J200" s="6" t="str">
        <f>IF([1]source_data!G202="","",[1]tailored_settings!$B$6)</f>
        <v>GB-CHC-1169016</v>
      </c>
      <c r="K200" s="6" t="str">
        <f>IF([1]source_data!G202="","",IF([1]source_data!I202="","",VLOOKUP([1]source_data!I202,[1]codelist_mapping!A:C,3,FALSE)))</f>
        <v>GTIR080</v>
      </c>
      <c r="L200" s="6" t="str">
        <f>IF([1]source_data!G202="","",IF([1]source_data!J202="","",VLOOKUP([1]source_data!J202,[1]codelist_mapping!A:C,3,FALSE)))</f>
        <v/>
      </c>
      <c r="M200" s="6" t="str">
        <f>IF([1]source_data!G202="","",IF([1]source_data!K202="","",IF([1]source_data!M202&lt;&gt;"",CONCATENATE(VLOOKUP([1]source_data!K202,[1]codelist_mapping!F:H,3,FALSE)&amp;";"&amp;VLOOKUP([1]source_data!L202,[1]codelist_mapping!F:H,3,FALSE)&amp;";"&amp;VLOOKUP([1]source_data!M202,[1]codelist_mapping!F:H,3,FALSE)),IF([1]source_data!L202&lt;&gt;"",CONCATENATE(VLOOKUP([1]source_data!K202,[1]codelist_mapping!F:H,3,FALSE)&amp;";"&amp;VLOOKUP([1]source_data!L202,[1]codelist_mapping!F:H,3,FALSE)),IF([1]source_data!K202&lt;&gt;"",CONCATENATE(VLOOKUP([1]source_data!K202,[1]codelist_mapping!F:H,3,FALSE)))))))</f>
        <v>GTIP020;GTIP060</v>
      </c>
      <c r="N200" s="9" t="str">
        <f>IF([1]source_data!G202="","",IF([1]source_data!D202="","",VLOOKUP([1]source_data!D202,[1]geo_data!A:I,9,FALSE)))</f>
        <v>St Marychurch</v>
      </c>
      <c r="O200" s="9" t="str">
        <f>IF([1]source_data!G202="","",IF([1]source_data!D202="","",VLOOKUP([1]source_data!D202,[1]geo_data!A:I,8,FALSE)))</f>
        <v>E05012265</v>
      </c>
      <c r="P200" s="9" t="str">
        <f>IF([1]source_data!G202="","",IF(LEFT(O200,3)="E05","WD",IF(LEFT(O200,3)="S13","WD",IF(LEFT(O200,3)="W05","WD",IF(LEFT(O200,3)="W06","UA",IF(LEFT(O200,3)="S12","CA",IF(LEFT(O200,3)="E06","UA",IF(LEFT(O200,3)="E07","NMD",IF(LEFT(O200,3)="E08","MD",IF(LEFT(O200,3)="E09","LONB"))))))))))</f>
        <v>WD</v>
      </c>
      <c r="Q200" s="9" t="str">
        <f>IF([1]source_data!G202="","",IF([1]source_data!D202="","",VLOOKUP([1]source_data!D202,[1]geo_data!A:I,7,FALSE)))</f>
        <v>Torbay</v>
      </c>
      <c r="R200" s="9" t="str">
        <f>IF([1]source_data!G202="","",IF([1]source_data!D202="","",VLOOKUP([1]source_data!D202,[1]geo_data!A:I,6,FALSE)))</f>
        <v>E06000027</v>
      </c>
      <c r="S200" s="9" t="str">
        <f>IF([1]source_data!G202="","",IF(LEFT(R200,3)="E05","WD",IF(LEFT(R200,3)="S13","WD",IF(LEFT(R200,3)="W05","WD",IF(LEFT(R200,3)="W06","UA",IF(LEFT(R200,3)="S12","CA",IF(LEFT(R200,3)="E06","UA",IF(LEFT(R200,3)="E07","NMD",IF(LEFT(R200,3)="E08","MD",IF(LEFT(R200,3)="E09","LONB"))))))))))</f>
        <v>UA</v>
      </c>
      <c r="T200" s="6" t="str">
        <f>IF([1]source_data!G202="","",IF([1]source_data!N202="","",[1]source_data!N202))</f>
        <v>Hardship Grant</v>
      </c>
      <c r="U200" s="10">
        <f>IF([1]source_data!G202="","",[1]tailored_settings!$B$8)</f>
        <v>45622</v>
      </c>
      <c r="V200" s="6" t="str">
        <f>IF([1]source_data!G202="","",[1]tailored_settings!$B$9)</f>
        <v>http://www.longleigh.org/</v>
      </c>
      <c r="W200" s="8">
        <f>IF([1]source_data!G202="","",IF([1]source_data!O202="","",[1]source_data!O202))</f>
        <v>45231</v>
      </c>
      <c r="X200" s="8">
        <f>IF([1]source_data!G202="","",IF([1]source_data!P202="","",[1]source_data!P202))</f>
        <v>45266</v>
      </c>
      <c r="Y200" s="6" t="str">
        <f>IF([1]source_data!G202="","",IF([1]source_data!Q202="","",[1]source_data!Q202))</f>
        <v/>
      </c>
      <c r="Z200" s="11" t="str">
        <f>IF([1]source_data!G202="","",IF([1]source_data!I202="","",[1]tailored_settings!$B$10))</f>
        <v>Primary grant reason</v>
      </c>
      <c r="AA200" s="11" t="str">
        <f>IF([1]source_data!G202="","",IF([1]source_data!I202="","",[1]source_data!I202))</f>
        <v>3  Customer/family moving from homelessness/supported living into independent living</v>
      </c>
      <c r="AB200" s="11" t="str">
        <f>IF([1]source_data!G202="","",IF([1]source_data!J202="","",[1]tailored_settings!$B$11))</f>
        <v/>
      </c>
      <c r="AC200" s="11" t="str">
        <f>IF([1]source_data!G202="","",IF([1]source_data!J202="","",[1]source_data!J202))</f>
        <v/>
      </c>
      <c r="AD200" s="11" t="str">
        <f>IF([1]source_data!G202="","",IF([1]source_data!K202="","",[1]tailored_settings!$B$12))</f>
        <v>Grant purpose</v>
      </c>
      <c r="AE200" s="11" t="str">
        <f>IF([1]source_data!G202="","",IF([1]source_data!K202="","",[1]source_data!K202))</f>
        <v xml:space="preserve">Furniture </v>
      </c>
      <c r="AF200" s="11" t="str">
        <f>IF([1]source_data!G202="","",IF([1]source_data!L202="","",[1]tailored_settings!$B$13))</f>
        <v>Grant purpose</v>
      </c>
      <c r="AG200" s="11" t="str">
        <f>IF([1]source_data!G202="","",IF([1]source_data!L202="","",[1]source_data!L202))</f>
        <v>Voucher for small household items</v>
      </c>
      <c r="AH200" s="11" t="str">
        <f>IF([1]source_data!G202="","",IF([1]source_data!M202="","",[1]tailored_settings!$B$14))</f>
        <v/>
      </c>
      <c r="AI200" s="11" t="str">
        <f>IF([1]source_data!G202="","",IF([1]source_data!M202="","",[1]source_data!M202))</f>
        <v/>
      </c>
    </row>
    <row r="201" spans="1:35" x14ac:dyDescent="0.2">
      <c r="A201" s="6" t="str">
        <f>IF([1]source_data!G203="","",IF(AND([1]source_data!C203&lt;&gt;"",[1]tailored_settings!$B$15="Publish"),CONCATENATE([1]tailored_settings!$B$2&amp;[1]source_data!C203),IF(AND([1]source_data!C203&lt;&gt;"",[1]tailored_settings!$B$15="Do not publish"),CONCATENATE([1]tailored_settings!$B$2&amp;TEXT(ROW(A201)-1,"0000")&amp;"_"&amp;TEXT(F201,"yyyy-mm")),CONCATENATE([1]tailored_settings!$B$2&amp;TEXT(ROW(A201)-1,"0000")&amp;"_"&amp;TEXT(F201,"yyyy-mm")))))</f>
        <v>360G-Longleigh-E23-00224W</v>
      </c>
      <c r="B201" s="6" t="str">
        <f>IF([1]source_data!G203="","",IF([1]source_data!E203&lt;&gt;"",[1]source_data!E203,CONCATENATE("Grant to "&amp;G201)))</f>
        <v>Grant to Individual Recipient</v>
      </c>
      <c r="C201" s="6" t="str">
        <f>IF([1]source_data!G203="","",IF([1]source_data!F203="","",[1]source_data!F203))</f>
        <v>Helping to alleviate financial hardship</v>
      </c>
      <c r="D201" s="7">
        <f>IF([1]source_data!G203="","",IF([1]source_data!G203="","",[1]source_data!G203))</f>
        <v>1007</v>
      </c>
      <c r="E201" s="6" t="str">
        <f>IF([1]source_data!G203="","",[1]tailored_settings!$B$3)</f>
        <v>GBP</v>
      </c>
      <c r="F201" s="8">
        <f>IF([1]source_data!G203="","",IF([1]source_data!H203="","",[1]source_data!H203))</f>
        <v>45230</v>
      </c>
      <c r="G201" s="6" t="str">
        <f>IF([1]source_data!G203="","",[1]tailored_settings!$B$5)</f>
        <v>Individual Recipient</v>
      </c>
      <c r="H201" s="6" t="str">
        <f>IF([1]source_data!G203="","",IF(AND([1]source_data!A203&lt;&gt;"",[1]tailored_settings!$B$16="Publish"),CONCATENATE([1]tailored_settings!$B$2&amp;[1]source_data!A203),IF(AND([1]source_data!A203&lt;&gt;"",[1]tailored_settings!$B$16="Do not publish"),CONCATENATE([1]tailored_settings!$B$4&amp;TEXT(ROW(A201)-1,"0000")&amp;"_"&amp;TEXT(F201,"yyyy-mm")),CONCATENATE([1]tailored_settings!$B$4&amp;TEXT(ROW(A201)-1,"0000")&amp;"_"&amp;TEXT(F201,"yyyy-mm")))))</f>
        <v>360G-Longleigh-IND-0200_2023-10</v>
      </c>
      <c r="I201" s="6" t="str">
        <f>IF([1]source_data!G203="","",[1]tailored_settings!$B$7)</f>
        <v>Longleigh Foundation</v>
      </c>
      <c r="J201" s="6" t="str">
        <f>IF([1]source_data!G203="","",[1]tailored_settings!$B$6)</f>
        <v>GB-CHC-1169016</v>
      </c>
      <c r="K201" s="6" t="str">
        <f>IF([1]source_data!G203="","",IF([1]source_data!I203="","",VLOOKUP([1]source_data!I203,[1]codelist_mapping!A:C,3,FALSE)))</f>
        <v>GTIR080</v>
      </c>
      <c r="L201" s="6" t="str">
        <f>IF([1]source_data!G203="","",IF([1]source_data!J203="","",VLOOKUP([1]source_data!J203,[1]codelist_mapping!A:C,3,FALSE)))</f>
        <v>GTIR060</v>
      </c>
      <c r="M201" s="6" t="str">
        <f>IF([1]source_data!G203="","",IF([1]source_data!K203="","",IF([1]source_data!M203&lt;&gt;"",CONCATENATE(VLOOKUP([1]source_data!K203,[1]codelist_mapping!F:H,3,FALSE)&amp;";"&amp;VLOOKUP([1]source_data!L203,[1]codelist_mapping!F:H,3,FALSE)&amp;";"&amp;VLOOKUP([1]source_data!M203,[1]codelist_mapping!F:H,3,FALSE)),IF([1]source_data!L203&lt;&gt;"",CONCATENATE(VLOOKUP([1]source_data!K203,[1]codelist_mapping!F:H,3,FALSE)&amp;";"&amp;VLOOKUP([1]source_data!L203,[1]codelist_mapping!F:H,3,FALSE)),IF([1]source_data!K203&lt;&gt;"",CONCATENATE(VLOOKUP([1]source_data!K203,[1]codelist_mapping!F:H,3,FALSE)))))))</f>
        <v>GTIP020;GTIP070;GTIP080</v>
      </c>
      <c r="N201" s="9" t="str">
        <f>IF([1]source_data!G203="","",IF([1]source_data!D203="","",VLOOKUP([1]source_data!D203,[1]geo_data!A:I,9,FALSE)))</f>
        <v>Sarisbury</v>
      </c>
      <c r="O201" s="9" t="str">
        <f>IF([1]source_data!G203="","",IF([1]source_data!D203="","",VLOOKUP([1]source_data!D203,[1]geo_data!A:I,8,FALSE)))</f>
        <v>E05004526</v>
      </c>
      <c r="P201" s="9" t="str">
        <f>IF([1]source_data!G203="","",IF(LEFT(O201,3)="E05","WD",IF(LEFT(O201,3)="S13","WD",IF(LEFT(O201,3)="W05","WD",IF(LEFT(O201,3)="W06","UA",IF(LEFT(O201,3)="S12","CA",IF(LEFT(O201,3)="E06","UA",IF(LEFT(O201,3)="E07","NMD",IF(LEFT(O201,3)="E08","MD",IF(LEFT(O201,3)="E09","LONB"))))))))))</f>
        <v>WD</v>
      </c>
      <c r="Q201" s="9" t="str">
        <f>IF([1]source_data!G203="","",IF([1]source_data!D203="","",VLOOKUP([1]source_data!D203,[1]geo_data!A:I,7,FALSE)))</f>
        <v>Fareham</v>
      </c>
      <c r="R201" s="9" t="str">
        <f>IF([1]source_data!G203="","",IF([1]source_data!D203="","",VLOOKUP([1]source_data!D203,[1]geo_data!A:I,6,FALSE)))</f>
        <v>E07000087</v>
      </c>
      <c r="S201" s="9" t="str">
        <f>IF([1]source_data!G203="","",IF(LEFT(R201,3)="E05","WD",IF(LEFT(R201,3)="S13","WD",IF(LEFT(R201,3)="W05","WD",IF(LEFT(R201,3)="W06","UA",IF(LEFT(R201,3)="S12","CA",IF(LEFT(R201,3)="E06","UA",IF(LEFT(R201,3)="E07","NMD",IF(LEFT(R201,3)="E08","MD",IF(LEFT(R201,3)="E09","LONB"))))))))))</f>
        <v>NMD</v>
      </c>
      <c r="T201" s="6" t="str">
        <f>IF([1]source_data!G203="","",IF([1]source_data!N203="","",[1]source_data!N203))</f>
        <v>Hardship Grant</v>
      </c>
      <c r="U201" s="10">
        <f>IF([1]source_data!G203="","",[1]tailored_settings!$B$8)</f>
        <v>45622</v>
      </c>
      <c r="V201" s="6" t="str">
        <f>IF([1]source_data!G203="","",[1]tailored_settings!$B$9)</f>
        <v>http://www.longleigh.org/</v>
      </c>
      <c r="W201" s="8">
        <f>IF([1]source_data!G203="","",IF([1]source_data!O203="","",[1]source_data!O203))</f>
        <v>45230</v>
      </c>
      <c r="X201" s="8">
        <f>IF([1]source_data!G203="","",IF([1]source_data!P203="","",[1]source_data!P203))</f>
        <v>45327</v>
      </c>
      <c r="Y201" s="6" t="str">
        <f>IF([1]source_data!G203="","",IF([1]source_data!Q203="","",[1]source_data!Q203))</f>
        <v/>
      </c>
      <c r="Z201" s="11" t="str">
        <f>IF([1]source_data!G203="","",IF([1]source_data!I203="","",[1]tailored_settings!$B$10))</f>
        <v>Primary grant reason</v>
      </c>
      <c r="AA201" s="11" t="str">
        <f>IF([1]source_data!G203="","",IF([1]source_data!I203="","",[1]source_data!I203))</f>
        <v>3  Customer/family moving from homelessness/supported living into independent living</v>
      </c>
      <c r="AB201" s="11" t="str">
        <f>IF([1]source_data!G203="","",IF([1]source_data!J203="","",[1]tailored_settings!$B$11))</f>
        <v>Secondary grant reason</v>
      </c>
      <c r="AC201" s="11" t="str">
        <f>IF([1]source_data!G203="","",IF([1]source_data!J203="","",[1]source_data!J203))</f>
        <v>4. Customer/family fleeing from a violent or abusive relationship</v>
      </c>
      <c r="AD201" s="11" t="str">
        <f>IF([1]source_data!G203="","",IF([1]source_data!K203="","",[1]tailored_settings!$B$12))</f>
        <v>Grant purpose</v>
      </c>
      <c r="AE201" s="11" t="str">
        <f>IF([1]source_data!G203="","",IF([1]source_data!K203="","",[1]source_data!K203))</f>
        <v>Appliances</v>
      </c>
      <c r="AF201" s="11" t="str">
        <f>IF([1]source_data!G203="","",IF([1]source_data!L203="","",[1]tailored_settings!$B$13))</f>
        <v>Grant purpose</v>
      </c>
      <c r="AG201" s="11" t="str">
        <f>IF([1]source_data!G203="","",IF([1]source_data!L203="","",[1]source_data!L203))</f>
        <v>Food Vouchers</v>
      </c>
      <c r="AH201" s="11" t="str">
        <f>IF([1]source_data!G203="","",IF([1]source_data!M203="","",[1]tailored_settings!$B$14))</f>
        <v>Grant purpose</v>
      </c>
      <c r="AI201" s="11" t="str">
        <f>IF([1]source_data!G203="","",IF([1]source_data!M203="","",[1]source_data!M203))</f>
        <v>Clothing</v>
      </c>
    </row>
    <row r="202" spans="1:35" x14ac:dyDescent="0.2">
      <c r="A202" s="6" t="str">
        <f>IF([1]source_data!G204="","",IF(AND([1]source_data!C204&lt;&gt;"",[1]tailored_settings!$B$15="Publish"),CONCATENATE([1]tailored_settings!$B$2&amp;[1]source_data!C204),IF(AND([1]source_data!C204&lt;&gt;"",[1]tailored_settings!$B$15="Do not publish"),CONCATENATE([1]tailored_settings!$B$2&amp;TEXT(ROW(A202)-1,"0000")&amp;"_"&amp;TEXT(F202,"yyyy-mm")),CONCATENATE([1]tailored_settings!$B$2&amp;TEXT(ROW(A202)-1,"0000")&amp;"_"&amp;TEXT(F202,"yyyy-mm")))))</f>
        <v>360G-Longleigh-E23-00225W</v>
      </c>
      <c r="B202" s="6" t="str">
        <f>IF([1]source_data!G204="","",IF([1]source_data!E204&lt;&gt;"",[1]source_data!E204,CONCATENATE("Grant to "&amp;G202)))</f>
        <v>Grant to Individual Recipient</v>
      </c>
      <c r="C202" s="6" t="str">
        <f>IF([1]source_data!G204="","",IF([1]source_data!F204="","",[1]source_data!F204))</f>
        <v>Providing financial aid during a time of crisis</v>
      </c>
      <c r="D202" s="7">
        <f>IF([1]source_data!G204="","",IF([1]source_data!G204="","",[1]source_data!G204))</f>
        <v>275</v>
      </c>
      <c r="E202" s="6" t="str">
        <f>IF([1]source_data!G204="","",[1]tailored_settings!$B$3)</f>
        <v>GBP</v>
      </c>
      <c r="F202" s="8">
        <f>IF([1]source_data!G204="","",IF([1]source_data!H204="","",[1]source_data!H204))</f>
        <v>45229</v>
      </c>
      <c r="G202" s="6" t="str">
        <f>IF([1]source_data!G204="","",[1]tailored_settings!$B$5)</f>
        <v>Individual Recipient</v>
      </c>
      <c r="H202" s="6" t="str">
        <f>IF([1]source_data!G204="","",IF(AND([1]source_data!A204&lt;&gt;"",[1]tailored_settings!$B$16="Publish"),CONCATENATE([1]tailored_settings!$B$2&amp;[1]source_data!A204),IF(AND([1]source_data!A204&lt;&gt;"",[1]tailored_settings!$B$16="Do not publish"),CONCATENATE([1]tailored_settings!$B$4&amp;TEXT(ROW(A202)-1,"0000")&amp;"_"&amp;TEXT(F202,"yyyy-mm")),CONCATENATE([1]tailored_settings!$B$4&amp;TEXT(ROW(A202)-1,"0000")&amp;"_"&amp;TEXT(F202,"yyyy-mm")))))</f>
        <v>360G-Longleigh-IND-0201_2023-10</v>
      </c>
      <c r="I202" s="6" t="str">
        <f>IF([1]source_data!G204="","",[1]tailored_settings!$B$7)</f>
        <v>Longleigh Foundation</v>
      </c>
      <c r="J202" s="6" t="str">
        <f>IF([1]source_data!G204="","",[1]tailored_settings!$B$6)</f>
        <v>GB-CHC-1169016</v>
      </c>
      <c r="K202" s="6" t="str">
        <f>IF([1]source_data!G204="","",IF([1]source_data!I204="","",VLOOKUP([1]source_data!I204,[1]codelist_mapping!A:C,3,FALSE)))</f>
        <v>GTIR060</v>
      </c>
      <c r="L202" s="6" t="str">
        <f>IF([1]source_data!G204="","",IF([1]source_data!J204="","",VLOOKUP([1]source_data!J204,[1]codelist_mapping!A:C,3,FALSE)))</f>
        <v/>
      </c>
      <c r="M202" s="6" t="str">
        <f>IF([1]source_data!G204="","",IF([1]source_data!K204="","",IF([1]source_data!M204&lt;&gt;"",CONCATENATE(VLOOKUP([1]source_data!K204,[1]codelist_mapping!F:H,3,FALSE)&amp;";"&amp;VLOOKUP([1]source_data!L204,[1]codelist_mapping!F:H,3,FALSE)&amp;";"&amp;VLOOKUP([1]source_data!M204,[1]codelist_mapping!F:H,3,FALSE)),IF([1]source_data!L204&lt;&gt;"",CONCATENATE(VLOOKUP([1]source_data!K204,[1]codelist_mapping!F:H,3,FALSE)&amp;";"&amp;VLOOKUP([1]source_data!L204,[1]codelist_mapping!F:H,3,FALSE)),IF([1]source_data!K204&lt;&gt;"",CONCATENATE(VLOOKUP([1]source_data!K204,[1]codelist_mapping!F:H,3,FALSE)))))))</f>
        <v>GTIP070;GTIP080;GTIP110</v>
      </c>
      <c r="N202" s="9" t="str">
        <f>IF([1]source_data!G204="","",IF([1]source_data!D204="","",VLOOKUP([1]source_data!D204,[1]geo_data!A:I,9,FALSE)))</f>
        <v>Dunstable Central</v>
      </c>
      <c r="O202" s="9" t="str">
        <f>IF([1]source_data!G204="","",IF([1]source_data!D204="","",VLOOKUP([1]source_data!D204,[1]geo_data!A:I,8,FALSE)))</f>
        <v>E05014403</v>
      </c>
      <c r="P202" s="9" t="str">
        <f>IF([1]source_data!G204="","",IF(LEFT(O202,3)="E05","WD",IF(LEFT(O202,3)="S13","WD",IF(LEFT(O202,3)="W05","WD",IF(LEFT(O202,3)="W06","UA",IF(LEFT(O202,3)="S12","CA",IF(LEFT(O202,3)="E06","UA",IF(LEFT(O202,3)="E07","NMD",IF(LEFT(O202,3)="E08","MD",IF(LEFT(O202,3)="E09","LONB"))))))))))</f>
        <v>WD</v>
      </c>
      <c r="Q202" s="9" t="str">
        <f>IF([1]source_data!G204="","",IF([1]source_data!D204="","",VLOOKUP([1]source_data!D204,[1]geo_data!A:I,7,FALSE)))</f>
        <v>Central Bedfordshire</v>
      </c>
      <c r="R202" s="9" t="str">
        <f>IF([1]source_data!G204="","",IF([1]source_data!D204="","",VLOOKUP([1]source_data!D204,[1]geo_data!A:I,6,FALSE)))</f>
        <v>E06000056</v>
      </c>
      <c r="S202" s="9" t="str">
        <f>IF([1]source_data!G204="","",IF(LEFT(R202,3)="E05","WD",IF(LEFT(R202,3)="S13","WD",IF(LEFT(R202,3)="W05","WD",IF(LEFT(R202,3)="W06","UA",IF(LEFT(R202,3)="S12","CA",IF(LEFT(R202,3)="E06","UA",IF(LEFT(R202,3)="E07","NMD",IF(LEFT(R202,3)="E08","MD",IF(LEFT(R202,3)="E09","LONB"))))))))))</f>
        <v>UA</v>
      </c>
      <c r="T202" s="6" t="str">
        <f>IF([1]source_data!G204="","",IF([1]source_data!N204="","",[1]source_data!N204))</f>
        <v>Crisis Grant</v>
      </c>
      <c r="U202" s="10">
        <f>IF([1]source_data!G204="","",[1]tailored_settings!$B$8)</f>
        <v>45622</v>
      </c>
      <c r="V202" s="6" t="str">
        <f>IF([1]source_data!G204="","",[1]tailored_settings!$B$9)</f>
        <v>http://www.longleigh.org/</v>
      </c>
      <c r="W202" s="8">
        <f>IF([1]source_data!G204="","",IF([1]source_data!O204="","",[1]source_data!O204))</f>
        <v>45229</v>
      </c>
      <c r="X202" s="8">
        <f>IF([1]source_data!G204="","",IF([1]source_data!P204="","",[1]source_data!P204))</f>
        <v>45302</v>
      </c>
      <c r="Y202" s="6" t="str">
        <f>IF([1]source_data!G204="","",IF([1]source_data!Q204="","",[1]source_data!Q204))</f>
        <v/>
      </c>
      <c r="Z202" s="11" t="str">
        <f>IF([1]source_data!G204="","",IF([1]source_data!I204="","",[1]tailored_settings!$B$10))</f>
        <v>Primary grant reason</v>
      </c>
      <c r="AA202" s="11" t="str">
        <f>IF([1]source_data!G204="","",IF([1]source_data!I204="","",[1]source_data!I204))</f>
        <v>4. Customer/family fleeing from a violent or abusive relationship</v>
      </c>
      <c r="AB202" s="11" t="str">
        <f>IF([1]source_data!G204="","",IF([1]source_data!J204="","",[1]tailored_settings!$B$11))</f>
        <v/>
      </c>
      <c r="AC202" s="11" t="str">
        <f>IF([1]source_data!G204="","",IF([1]source_data!J204="","",[1]source_data!J204))</f>
        <v/>
      </c>
      <c r="AD202" s="11" t="str">
        <f>IF([1]source_data!G204="","",IF([1]source_data!K204="","",[1]tailored_settings!$B$12))</f>
        <v>Grant purpose</v>
      </c>
      <c r="AE202" s="11" t="str">
        <f>IF([1]source_data!G204="","",IF([1]source_data!K204="","",[1]source_data!K204))</f>
        <v>Food Vouchers</v>
      </c>
      <c r="AF202" s="11" t="str">
        <f>IF([1]source_data!G204="","",IF([1]source_data!L204="","",[1]tailored_settings!$B$13))</f>
        <v>Grant purpose</v>
      </c>
      <c r="AG202" s="11" t="str">
        <f>IF([1]source_data!G204="","",IF([1]source_data!L204="","",[1]source_data!L204))</f>
        <v>Clothing</v>
      </c>
      <c r="AH202" s="11" t="str">
        <f>IF([1]source_data!G204="","",IF([1]source_data!M204="","",[1]tailored_settings!$B$14))</f>
        <v>Grant purpose</v>
      </c>
      <c r="AI202" s="11" t="str">
        <f>IF([1]source_data!G204="","",IF([1]source_data!M204="","",[1]source_data!M204))</f>
        <v>Toys and Books</v>
      </c>
    </row>
    <row r="203" spans="1:35" x14ac:dyDescent="0.2">
      <c r="A203" s="6" t="str">
        <f>IF([1]source_data!G205="","",IF(AND([1]source_data!C205&lt;&gt;"",[1]tailored_settings!$B$15="Publish"),CONCATENATE([1]tailored_settings!$B$2&amp;[1]source_data!C205),IF(AND([1]source_data!C205&lt;&gt;"",[1]tailored_settings!$B$15="Do not publish"),CONCATENATE([1]tailored_settings!$B$2&amp;TEXT(ROW(A203)-1,"0000")&amp;"_"&amp;TEXT(F203,"yyyy-mm")),CONCATENATE([1]tailored_settings!$B$2&amp;TEXT(ROW(A203)-1,"0000")&amp;"_"&amp;TEXT(F203,"yyyy-mm")))))</f>
        <v>360G-Longleigh-E23-00226W</v>
      </c>
      <c r="B203" s="6" t="str">
        <f>IF([1]source_data!G205="","",IF([1]source_data!E205&lt;&gt;"",[1]source_data!E205,CONCATENATE("Grant to "&amp;G203)))</f>
        <v>Grant to Individual Recipient</v>
      </c>
      <c r="C203" s="6" t="str">
        <f>IF([1]source_data!G205="","",IF([1]source_data!F205="","",[1]source_data!F205))</f>
        <v>Helping to alleviate financial hardship</v>
      </c>
      <c r="D203" s="7">
        <f>IF([1]source_data!G205="","",IF([1]source_data!G205="","",[1]source_data!G205))</f>
        <v>1053</v>
      </c>
      <c r="E203" s="6" t="str">
        <f>IF([1]source_data!G205="","",[1]tailored_settings!$B$3)</f>
        <v>GBP</v>
      </c>
      <c r="F203" s="8">
        <f>IF([1]source_data!G205="","",IF([1]source_data!H205="","",[1]source_data!H205))</f>
        <v>45230</v>
      </c>
      <c r="G203" s="6" t="str">
        <f>IF([1]source_data!G205="","",[1]tailored_settings!$B$5)</f>
        <v>Individual Recipient</v>
      </c>
      <c r="H203" s="6" t="str">
        <f>IF([1]source_data!G205="","",IF(AND([1]source_data!A205&lt;&gt;"",[1]tailored_settings!$B$16="Publish"),CONCATENATE([1]tailored_settings!$B$2&amp;[1]source_data!A205),IF(AND([1]source_data!A205&lt;&gt;"",[1]tailored_settings!$B$16="Do not publish"),CONCATENATE([1]tailored_settings!$B$4&amp;TEXT(ROW(A203)-1,"0000")&amp;"_"&amp;TEXT(F203,"yyyy-mm")),CONCATENATE([1]tailored_settings!$B$4&amp;TEXT(ROW(A203)-1,"0000")&amp;"_"&amp;TEXT(F203,"yyyy-mm")))))</f>
        <v>360G-Longleigh-IND-0202_2023-10</v>
      </c>
      <c r="I203" s="6" t="str">
        <f>IF([1]source_data!G205="","",[1]tailored_settings!$B$7)</f>
        <v>Longleigh Foundation</v>
      </c>
      <c r="J203" s="6" t="str">
        <f>IF([1]source_data!G205="","",[1]tailored_settings!$B$6)</f>
        <v>GB-CHC-1169016</v>
      </c>
      <c r="K203" s="6" t="str">
        <f>IF([1]source_data!G205="","",IF([1]source_data!I205="","",VLOOKUP([1]source_data!I205,[1]codelist_mapping!A:C,3,FALSE)))</f>
        <v>GTIR080</v>
      </c>
      <c r="L203" s="6" t="str">
        <f>IF([1]source_data!G205="","",IF([1]source_data!J205="","",VLOOKUP([1]source_data!J205,[1]codelist_mapping!A:C,3,FALSE)))</f>
        <v/>
      </c>
      <c r="M203" s="6" t="str">
        <f>IF([1]source_data!G205="","",IF([1]source_data!K205="","",IF([1]source_data!M205&lt;&gt;"",CONCATENATE(VLOOKUP([1]source_data!K205,[1]codelist_mapping!F:H,3,FALSE)&amp;";"&amp;VLOOKUP([1]source_data!L205,[1]codelist_mapping!F:H,3,FALSE)&amp;";"&amp;VLOOKUP([1]source_data!M205,[1]codelist_mapping!F:H,3,FALSE)),IF([1]source_data!L205&lt;&gt;"",CONCATENATE(VLOOKUP([1]source_data!K205,[1]codelist_mapping!F:H,3,FALSE)&amp;";"&amp;VLOOKUP([1]source_data!L205,[1]codelist_mapping!F:H,3,FALSE)),IF([1]source_data!K205&lt;&gt;"",CONCATENATE(VLOOKUP([1]source_data!K205,[1]codelist_mapping!F:H,3,FALSE)))))))</f>
        <v>GTIP020</v>
      </c>
      <c r="N203" s="9" t="str">
        <f>IF([1]source_data!G205="","",IF([1]source_data!D205="","",VLOOKUP([1]source_data!D205,[1]geo_data!A:I,9,FALSE)))</f>
        <v>Hamworthy</v>
      </c>
      <c r="O203" s="9" t="str">
        <f>IF([1]source_data!G205="","",IF([1]source_data!D205="","",VLOOKUP([1]source_data!D205,[1]geo_data!A:I,8,FALSE)))</f>
        <v>E05012663</v>
      </c>
      <c r="P203" s="9" t="str">
        <f>IF([1]source_data!G205="","",IF(LEFT(O203,3)="E05","WD",IF(LEFT(O203,3)="S13","WD",IF(LEFT(O203,3)="W05","WD",IF(LEFT(O203,3)="W06","UA",IF(LEFT(O203,3)="S12","CA",IF(LEFT(O203,3)="E06","UA",IF(LEFT(O203,3)="E07","NMD",IF(LEFT(O203,3)="E08","MD",IF(LEFT(O203,3)="E09","LONB"))))))))))</f>
        <v>WD</v>
      </c>
      <c r="Q203" s="9" t="str">
        <f>IF([1]source_data!G205="","",IF([1]source_data!D205="","",VLOOKUP([1]source_data!D205,[1]geo_data!A:I,7,FALSE)))</f>
        <v>Bournemouth, Christchurch and Poole</v>
      </c>
      <c r="R203" s="9" t="str">
        <f>IF([1]source_data!G205="","",IF([1]source_data!D205="","",VLOOKUP([1]source_data!D205,[1]geo_data!A:I,6,FALSE)))</f>
        <v>E06000058</v>
      </c>
      <c r="S203" s="9" t="str">
        <f>IF([1]source_data!G205="","",IF(LEFT(R203,3)="E05","WD",IF(LEFT(R203,3)="S13","WD",IF(LEFT(R203,3)="W05","WD",IF(LEFT(R203,3)="W06","UA",IF(LEFT(R203,3)="S12","CA",IF(LEFT(R203,3)="E06","UA",IF(LEFT(R203,3)="E07","NMD",IF(LEFT(R203,3)="E08","MD",IF(LEFT(R203,3)="E09","LONB"))))))))))</f>
        <v>UA</v>
      </c>
      <c r="T203" s="6" t="str">
        <f>IF([1]source_data!G205="","",IF([1]source_data!N205="","",[1]source_data!N205))</f>
        <v>Hardship Grant</v>
      </c>
      <c r="U203" s="10">
        <f>IF([1]source_data!G205="","",[1]tailored_settings!$B$8)</f>
        <v>45622</v>
      </c>
      <c r="V203" s="6" t="str">
        <f>IF([1]source_data!G205="","",[1]tailored_settings!$B$9)</f>
        <v>http://www.longleigh.org/</v>
      </c>
      <c r="W203" s="8">
        <f>IF([1]source_data!G205="","",IF([1]source_data!O205="","",[1]source_data!O205))</f>
        <v>45230</v>
      </c>
      <c r="X203" s="8">
        <f>IF([1]source_data!G205="","",IF([1]source_data!P205="","",[1]source_data!P205))</f>
        <v>45322</v>
      </c>
      <c r="Y203" s="6" t="str">
        <f>IF([1]source_data!G205="","",IF([1]source_data!Q205="","",[1]source_data!Q205))</f>
        <v/>
      </c>
      <c r="Z203" s="11" t="str">
        <f>IF([1]source_data!G205="","",IF([1]source_data!I205="","",[1]tailored_settings!$B$10))</f>
        <v>Primary grant reason</v>
      </c>
      <c r="AA203" s="11" t="str">
        <f>IF([1]source_data!G205="","",IF([1]source_data!I205="","",[1]source_data!I205))</f>
        <v>3  Customer/family moving from homelessness/supported living into independent living</v>
      </c>
      <c r="AB203" s="11" t="str">
        <f>IF([1]source_data!G205="","",IF([1]source_data!J205="","",[1]tailored_settings!$B$11))</f>
        <v/>
      </c>
      <c r="AC203" s="11" t="str">
        <f>IF([1]source_data!G205="","",IF([1]source_data!J205="","",[1]source_data!J205))</f>
        <v/>
      </c>
      <c r="AD203" s="11" t="str">
        <f>IF([1]source_data!G205="","",IF([1]source_data!K205="","",[1]tailored_settings!$B$12))</f>
        <v>Grant purpose</v>
      </c>
      <c r="AE203" s="11" t="str">
        <f>IF([1]source_data!G205="","",IF([1]source_data!K205="","",[1]source_data!K205))</f>
        <v>Appliances</v>
      </c>
      <c r="AF203" s="11" t="str">
        <f>IF([1]source_data!G205="","",IF([1]source_data!L205="","",[1]tailored_settings!$B$13))</f>
        <v/>
      </c>
      <c r="AG203" s="11" t="str">
        <f>IF([1]source_data!G205="","",IF([1]source_data!L205="","",[1]source_data!L205))</f>
        <v/>
      </c>
      <c r="AH203" s="11" t="str">
        <f>IF([1]source_data!G205="","",IF([1]source_data!M205="","",[1]tailored_settings!$B$14))</f>
        <v/>
      </c>
      <c r="AI203" s="11" t="str">
        <f>IF([1]source_data!G205="","",IF([1]source_data!M205="","",[1]source_data!M205))</f>
        <v/>
      </c>
    </row>
    <row r="204" spans="1:35" x14ac:dyDescent="0.2">
      <c r="A204" s="6" t="str">
        <f>IF([1]source_data!G206="","",IF(AND([1]source_data!C206&lt;&gt;"",[1]tailored_settings!$B$15="Publish"),CONCATENATE([1]tailored_settings!$B$2&amp;[1]source_data!C206),IF(AND([1]source_data!C206&lt;&gt;"",[1]tailored_settings!$B$15="Do not publish"),CONCATENATE([1]tailored_settings!$B$2&amp;TEXT(ROW(A204)-1,"0000")&amp;"_"&amp;TEXT(F204,"yyyy-mm")),CONCATENATE([1]tailored_settings!$B$2&amp;TEXT(ROW(A204)-1,"0000")&amp;"_"&amp;TEXT(F204,"yyyy-mm")))))</f>
        <v>360G-Longleigh-E23-00229W</v>
      </c>
      <c r="B204" s="6" t="str">
        <f>IF([1]source_data!G206="","",IF([1]source_data!E206&lt;&gt;"",[1]source_data!E206,CONCATENATE("Grant to "&amp;G204)))</f>
        <v>Grant to Individual Recipient</v>
      </c>
      <c r="C204" s="6" t="str">
        <f>IF([1]source_data!G206="","",IF([1]source_data!F206="","",[1]source_data!F206))</f>
        <v>Helping to alleviate financial hardship</v>
      </c>
      <c r="D204" s="7">
        <f>IF([1]source_data!G206="","",IF([1]source_data!G206="","",[1]source_data!G206))</f>
        <v>923.59</v>
      </c>
      <c r="E204" s="6" t="str">
        <f>IF([1]source_data!G206="","",[1]tailored_settings!$B$3)</f>
        <v>GBP</v>
      </c>
      <c r="F204" s="8">
        <f>IF([1]source_data!G206="","",IF([1]source_data!H206="","",[1]source_data!H206))</f>
        <v>45232</v>
      </c>
      <c r="G204" s="6" t="str">
        <f>IF([1]source_data!G206="","",[1]tailored_settings!$B$5)</f>
        <v>Individual Recipient</v>
      </c>
      <c r="H204" s="6" t="str">
        <f>IF([1]source_data!G206="","",IF(AND([1]source_data!A206&lt;&gt;"",[1]tailored_settings!$B$16="Publish"),CONCATENATE([1]tailored_settings!$B$2&amp;[1]source_data!A206),IF(AND([1]source_data!A206&lt;&gt;"",[1]tailored_settings!$B$16="Do not publish"),CONCATENATE([1]tailored_settings!$B$4&amp;TEXT(ROW(A204)-1,"0000")&amp;"_"&amp;TEXT(F204,"yyyy-mm")),CONCATENATE([1]tailored_settings!$B$4&amp;TEXT(ROW(A204)-1,"0000")&amp;"_"&amp;TEXT(F204,"yyyy-mm")))))</f>
        <v>360G-Longleigh-IND-0203_2023-11</v>
      </c>
      <c r="I204" s="6" t="str">
        <f>IF([1]source_data!G206="","",[1]tailored_settings!$B$7)</f>
        <v>Longleigh Foundation</v>
      </c>
      <c r="J204" s="6" t="str">
        <f>IF([1]source_data!G206="","",[1]tailored_settings!$B$6)</f>
        <v>GB-CHC-1169016</v>
      </c>
      <c r="K204" s="6" t="str">
        <f>IF([1]source_data!G206="","",IF([1]source_data!I206="","",VLOOKUP([1]source_data!I206,[1]codelist_mapping!A:C,3,FALSE)))</f>
        <v>GTIR040</v>
      </c>
      <c r="L204" s="6" t="str">
        <f>IF([1]source_data!G206="","",IF([1]source_data!J206="","",VLOOKUP([1]source_data!J206,[1]codelist_mapping!A:C,3,FALSE)))</f>
        <v/>
      </c>
      <c r="M204" s="6" t="str">
        <f>IF([1]source_data!G206="","",IF([1]source_data!K206="","",IF([1]source_data!M206&lt;&gt;"",CONCATENATE(VLOOKUP([1]source_data!K206,[1]codelist_mapping!F:H,3,FALSE)&amp;";"&amp;VLOOKUP([1]source_data!L206,[1]codelist_mapping!F:H,3,FALSE)&amp;";"&amp;VLOOKUP([1]source_data!M206,[1]codelist_mapping!F:H,3,FALSE)),IF([1]source_data!L206&lt;&gt;"",CONCATENATE(VLOOKUP([1]source_data!K206,[1]codelist_mapping!F:H,3,FALSE)&amp;";"&amp;VLOOKUP([1]source_data!L206,[1]codelist_mapping!F:H,3,FALSE)),IF([1]source_data!K206&lt;&gt;"",CONCATENATE(VLOOKUP([1]source_data!K206,[1]codelist_mapping!F:H,3,FALSE)))))))</f>
        <v>GTIP020;GTIP070</v>
      </c>
      <c r="N204" s="9" t="str">
        <f>IF([1]source_data!G206="","",IF([1]source_data!D206="","",VLOOKUP([1]source_data!D206,[1]geo_data!A:I,9,FALSE)))</f>
        <v>Till Valley</v>
      </c>
      <c r="O204" s="9" t="str">
        <f>IF([1]source_data!G206="","",IF([1]source_data!D206="","",VLOOKUP([1]source_data!D206,[1]geo_data!A:I,8,FALSE)))</f>
        <v>E05013475</v>
      </c>
      <c r="P204" s="9" t="str">
        <f>IF([1]source_data!G206="","",IF(LEFT(O204,3)="E05","WD",IF(LEFT(O204,3)="S13","WD",IF(LEFT(O204,3)="W05","WD",IF(LEFT(O204,3)="W06","UA",IF(LEFT(O204,3)="S12","CA",IF(LEFT(O204,3)="E06","UA",IF(LEFT(O204,3)="E07","NMD",IF(LEFT(O204,3)="E08","MD",IF(LEFT(O204,3)="E09","LONB"))))))))))</f>
        <v>WD</v>
      </c>
      <c r="Q204" s="9" t="str">
        <f>IF([1]source_data!G206="","",IF([1]source_data!D206="","",VLOOKUP([1]source_data!D206,[1]geo_data!A:I,7,FALSE)))</f>
        <v>Wiltshire</v>
      </c>
      <c r="R204" s="9" t="str">
        <f>IF([1]source_data!G206="","",IF([1]source_data!D206="","",VLOOKUP([1]source_data!D206,[1]geo_data!A:I,6,FALSE)))</f>
        <v>E06000054</v>
      </c>
      <c r="S204" s="9" t="str">
        <f>IF([1]source_data!G206="","",IF(LEFT(R204,3)="E05","WD",IF(LEFT(R204,3)="S13","WD",IF(LEFT(R204,3)="W05","WD",IF(LEFT(R204,3)="W06","UA",IF(LEFT(R204,3)="S12","CA",IF(LEFT(R204,3)="E06","UA",IF(LEFT(R204,3)="E07","NMD",IF(LEFT(R204,3)="E08","MD",IF(LEFT(R204,3)="E09","LONB"))))))))))</f>
        <v>UA</v>
      </c>
      <c r="T204" s="6" t="str">
        <f>IF([1]source_data!G206="","",IF([1]source_data!N206="","",[1]source_data!N206))</f>
        <v>Hardship Grant</v>
      </c>
      <c r="U204" s="10">
        <f>IF([1]source_data!G206="","",[1]tailored_settings!$B$8)</f>
        <v>45622</v>
      </c>
      <c r="V204" s="6" t="str">
        <f>IF([1]source_data!G206="","",[1]tailored_settings!$B$9)</f>
        <v>http://www.longleigh.org/</v>
      </c>
      <c r="W204" s="8">
        <f>IF([1]source_data!G206="","",IF([1]source_data!O206="","",[1]source_data!O206))</f>
        <v>45232</v>
      </c>
      <c r="X204" s="8">
        <f>IF([1]source_data!G206="","",IF([1]source_data!P206="","",[1]source_data!P206))</f>
        <v>45314</v>
      </c>
      <c r="Y204" s="6" t="str">
        <f>IF([1]source_data!G206="","",IF([1]source_data!Q206="","",[1]source_data!Q206))</f>
        <v/>
      </c>
      <c r="Z204" s="11" t="str">
        <f>IF([1]source_data!G206="","",IF([1]source_data!I206="","",[1]tailored_settings!$B$10))</f>
        <v>Primary grant reason</v>
      </c>
      <c r="AA204" s="11" t="str">
        <f>IF([1]source_data!G206="","",IF([1]source_data!I206="","",[1]source_data!I206))</f>
        <v>2. Customer receiving medication and/or therapy for a mental health condition or substance addiction</v>
      </c>
      <c r="AB204" s="11" t="str">
        <f>IF([1]source_data!G206="","",IF([1]source_data!J206="","",[1]tailored_settings!$B$11))</f>
        <v/>
      </c>
      <c r="AC204" s="11" t="str">
        <f>IF([1]source_data!G206="","",IF([1]source_data!J206="","",[1]source_data!J206))</f>
        <v/>
      </c>
      <c r="AD204" s="11" t="str">
        <f>IF([1]source_data!G206="","",IF([1]source_data!K206="","",[1]tailored_settings!$B$12))</f>
        <v>Grant purpose</v>
      </c>
      <c r="AE204" s="11" t="str">
        <f>IF([1]source_data!G206="","",IF([1]source_data!K206="","",[1]source_data!K206))</f>
        <v xml:space="preserve">Furniture </v>
      </c>
      <c r="AF204" s="11" t="str">
        <f>IF([1]source_data!G206="","",IF([1]source_data!L206="","",[1]tailored_settings!$B$13))</f>
        <v>Grant purpose</v>
      </c>
      <c r="AG204" s="11" t="str">
        <f>IF([1]source_data!G206="","",IF([1]source_data!L206="","",[1]source_data!L206))</f>
        <v>Food Vouchers</v>
      </c>
      <c r="AH204" s="11" t="str">
        <f>IF([1]source_data!G206="","",IF([1]source_data!M206="","",[1]tailored_settings!$B$14))</f>
        <v/>
      </c>
      <c r="AI204" s="11" t="str">
        <f>IF([1]source_data!G206="","",IF([1]source_data!M206="","",[1]source_data!M206))</f>
        <v/>
      </c>
    </row>
    <row r="205" spans="1:35" x14ac:dyDescent="0.2">
      <c r="A205" s="6" t="str">
        <f>IF([1]source_data!G207="","",IF(AND([1]source_data!C207&lt;&gt;"",[1]tailored_settings!$B$15="Publish"),CONCATENATE([1]tailored_settings!$B$2&amp;[1]source_data!C207),IF(AND([1]source_data!C207&lt;&gt;"",[1]tailored_settings!$B$15="Do not publish"),CONCATENATE([1]tailored_settings!$B$2&amp;TEXT(ROW(A205)-1,"0000")&amp;"_"&amp;TEXT(F205,"yyyy-mm")),CONCATENATE([1]tailored_settings!$B$2&amp;TEXT(ROW(A205)-1,"0000")&amp;"_"&amp;TEXT(F205,"yyyy-mm")))))</f>
        <v>360G-Longleigh-E23-00230W</v>
      </c>
      <c r="B205" s="6" t="str">
        <f>IF([1]source_data!G207="","",IF([1]source_data!E207&lt;&gt;"",[1]source_data!E207,CONCATENATE("Grant to "&amp;G205)))</f>
        <v>Grant to Individual Recipient</v>
      </c>
      <c r="C205" s="6" t="str">
        <f>IF([1]source_data!G207="","",IF([1]source_data!F207="","",[1]source_data!F207))</f>
        <v>Helping to alleviate financial hardship</v>
      </c>
      <c r="D205" s="7">
        <f>IF([1]source_data!G207="","",IF([1]source_data!G207="","",[1]source_data!G207))</f>
        <v>855</v>
      </c>
      <c r="E205" s="6" t="str">
        <f>IF([1]source_data!G207="","",[1]tailored_settings!$B$3)</f>
        <v>GBP</v>
      </c>
      <c r="F205" s="8">
        <f>IF([1]source_data!G207="","",IF([1]source_data!H207="","",[1]source_data!H207))</f>
        <v>45232</v>
      </c>
      <c r="G205" s="6" t="str">
        <f>IF([1]source_data!G207="","",[1]tailored_settings!$B$5)</f>
        <v>Individual Recipient</v>
      </c>
      <c r="H205" s="6" t="str">
        <f>IF([1]source_data!G207="","",IF(AND([1]source_data!A207&lt;&gt;"",[1]tailored_settings!$B$16="Publish"),CONCATENATE([1]tailored_settings!$B$2&amp;[1]source_data!A207),IF(AND([1]source_data!A207&lt;&gt;"",[1]tailored_settings!$B$16="Do not publish"),CONCATENATE([1]tailored_settings!$B$4&amp;TEXT(ROW(A205)-1,"0000")&amp;"_"&amp;TEXT(F205,"yyyy-mm")),CONCATENATE([1]tailored_settings!$B$4&amp;TEXT(ROW(A205)-1,"0000")&amp;"_"&amp;TEXT(F205,"yyyy-mm")))))</f>
        <v>360G-Longleigh-IND-0204_2023-11</v>
      </c>
      <c r="I205" s="6" t="str">
        <f>IF([1]source_data!G207="","",[1]tailored_settings!$B$7)</f>
        <v>Longleigh Foundation</v>
      </c>
      <c r="J205" s="6" t="str">
        <f>IF([1]source_data!G207="","",[1]tailored_settings!$B$6)</f>
        <v>GB-CHC-1169016</v>
      </c>
      <c r="K205" s="6" t="str">
        <f>IF([1]source_data!G207="","",IF([1]source_data!I207="","",VLOOKUP([1]source_data!I207,[1]codelist_mapping!A:C,3,FALSE)))</f>
        <v>GTIR040</v>
      </c>
      <c r="L205" s="6" t="str">
        <f>IF([1]source_data!G207="","",IF([1]source_data!J207="","",VLOOKUP([1]source_data!J207,[1]codelist_mapping!A:C,3,FALSE)))</f>
        <v/>
      </c>
      <c r="M205" s="6" t="str">
        <f>IF([1]source_data!G207="","",IF([1]source_data!K207="","",IF([1]source_data!M207&lt;&gt;"",CONCATENATE(VLOOKUP([1]source_data!K207,[1]codelist_mapping!F:H,3,FALSE)&amp;";"&amp;VLOOKUP([1]source_data!L207,[1]codelist_mapping!F:H,3,FALSE)&amp;";"&amp;VLOOKUP([1]source_data!M207,[1]codelist_mapping!F:H,3,FALSE)),IF([1]source_data!L207&lt;&gt;"",CONCATENATE(VLOOKUP([1]source_data!K207,[1]codelist_mapping!F:H,3,FALSE)&amp;";"&amp;VLOOKUP([1]source_data!L207,[1]codelist_mapping!F:H,3,FALSE)),IF([1]source_data!K207&lt;&gt;"",CONCATENATE(VLOOKUP([1]source_data!K207,[1]codelist_mapping!F:H,3,FALSE)))))))</f>
        <v>GTIP050</v>
      </c>
      <c r="N205" s="9" t="str">
        <f>IF([1]source_data!G207="","",IF([1]source_data!D207="","",VLOOKUP([1]source_data!D207,[1]geo_data!A:I,9,FALSE)))</f>
        <v>Eastcott</v>
      </c>
      <c r="O205" s="9" t="str">
        <f>IF([1]source_data!G207="","",IF([1]source_data!D207="","",VLOOKUP([1]source_data!D207,[1]geo_data!A:I,8,FALSE)))</f>
        <v>E05008957</v>
      </c>
      <c r="P205" s="9" t="str">
        <f>IF([1]source_data!G207="","",IF(LEFT(O205,3)="E05","WD",IF(LEFT(O205,3)="S13","WD",IF(LEFT(O205,3)="W05","WD",IF(LEFT(O205,3)="W06","UA",IF(LEFT(O205,3)="S12","CA",IF(LEFT(O205,3)="E06","UA",IF(LEFT(O205,3)="E07","NMD",IF(LEFT(O205,3)="E08","MD",IF(LEFT(O205,3)="E09","LONB"))))))))))</f>
        <v>WD</v>
      </c>
      <c r="Q205" s="9" t="str">
        <f>IF([1]source_data!G207="","",IF([1]source_data!D207="","",VLOOKUP([1]source_data!D207,[1]geo_data!A:I,7,FALSE)))</f>
        <v>Swindon</v>
      </c>
      <c r="R205" s="9" t="str">
        <f>IF([1]source_data!G207="","",IF([1]source_data!D207="","",VLOOKUP([1]source_data!D207,[1]geo_data!A:I,6,FALSE)))</f>
        <v>E06000030</v>
      </c>
      <c r="S205" s="9" t="str">
        <f>IF([1]source_data!G207="","",IF(LEFT(R205,3)="E05","WD",IF(LEFT(R205,3)="S13","WD",IF(LEFT(R205,3)="W05","WD",IF(LEFT(R205,3)="W06","UA",IF(LEFT(R205,3)="S12","CA",IF(LEFT(R205,3)="E06","UA",IF(LEFT(R205,3)="E07","NMD",IF(LEFT(R205,3)="E08","MD",IF(LEFT(R205,3)="E09","LONB"))))))))))</f>
        <v>UA</v>
      </c>
      <c r="T205" s="6" t="str">
        <f>IF([1]source_data!G207="","",IF([1]source_data!N207="","",[1]source_data!N207))</f>
        <v>Hardship Grant</v>
      </c>
      <c r="U205" s="10">
        <f>IF([1]source_data!G207="","",[1]tailored_settings!$B$8)</f>
        <v>45622</v>
      </c>
      <c r="V205" s="6" t="str">
        <f>IF([1]source_data!G207="","",[1]tailored_settings!$B$9)</f>
        <v>http://www.longleigh.org/</v>
      </c>
      <c r="W205" s="8">
        <f>IF([1]source_data!G207="","",IF([1]source_data!O207="","",[1]source_data!O207))</f>
        <v>45232</v>
      </c>
      <c r="X205" s="8">
        <f>IF([1]source_data!G207="","",IF([1]source_data!P207="","",[1]source_data!P207))</f>
        <v>45385</v>
      </c>
      <c r="Y205" s="6" t="str">
        <f>IF([1]source_data!G207="","",IF([1]source_data!Q207="","",[1]source_data!Q207))</f>
        <v/>
      </c>
      <c r="Z205" s="11" t="str">
        <f>IF([1]source_data!G207="","",IF([1]source_data!I207="","",[1]tailored_settings!$B$10))</f>
        <v>Primary grant reason</v>
      </c>
      <c r="AA205" s="11" t="str">
        <f>IF([1]source_data!G207="","",IF([1]source_data!I207="","",[1]source_data!I207))</f>
        <v>2. Customer receiving medication and/or therapy for a mental health condition or substance addiction</v>
      </c>
      <c r="AB205" s="11" t="str">
        <f>IF([1]source_data!G207="","",IF([1]source_data!J207="","",[1]tailored_settings!$B$11))</f>
        <v/>
      </c>
      <c r="AC205" s="11" t="str">
        <f>IF([1]source_data!G207="","",IF([1]source_data!J207="","",[1]source_data!J207))</f>
        <v/>
      </c>
      <c r="AD205" s="11" t="str">
        <f>IF([1]source_data!G207="","",IF([1]source_data!K207="","",[1]tailored_settings!$B$12))</f>
        <v>Grant purpose</v>
      </c>
      <c r="AE205" s="11" t="str">
        <f>IF([1]source_data!G207="","",IF([1]source_data!K207="","",[1]source_data!K207))</f>
        <v>Utility Vouchers</v>
      </c>
      <c r="AF205" s="11" t="str">
        <f>IF([1]source_data!G207="","",IF([1]source_data!L207="","",[1]tailored_settings!$B$13))</f>
        <v/>
      </c>
      <c r="AG205" s="11" t="str">
        <f>IF([1]source_data!G207="","",IF([1]source_data!L207="","",[1]source_data!L207))</f>
        <v/>
      </c>
      <c r="AH205" s="11" t="str">
        <f>IF([1]source_data!G207="","",IF([1]source_data!M207="","",[1]tailored_settings!$B$14))</f>
        <v/>
      </c>
      <c r="AI205" s="11" t="str">
        <f>IF([1]source_data!G207="","",IF([1]source_data!M207="","",[1]source_data!M207))</f>
        <v/>
      </c>
    </row>
    <row r="206" spans="1:35" x14ac:dyDescent="0.2">
      <c r="A206" s="6" t="str">
        <f>IF([1]source_data!G208="","",IF(AND([1]source_data!C208&lt;&gt;"",[1]tailored_settings!$B$15="Publish"),CONCATENATE([1]tailored_settings!$B$2&amp;[1]source_data!C208),IF(AND([1]source_data!C208&lt;&gt;"",[1]tailored_settings!$B$15="Do not publish"),CONCATENATE([1]tailored_settings!$B$2&amp;TEXT(ROW(A206)-1,"0000")&amp;"_"&amp;TEXT(F206,"yyyy-mm")),CONCATENATE([1]tailored_settings!$B$2&amp;TEXT(ROW(A206)-1,"0000")&amp;"_"&amp;TEXT(F206,"yyyy-mm")))))</f>
        <v>360G-Longleigh-E23-00231W</v>
      </c>
      <c r="B206" s="6" t="str">
        <f>IF([1]source_data!G208="","",IF([1]source_data!E208&lt;&gt;"",[1]source_data!E208,CONCATENATE("Grant to "&amp;G206)))</f>
        <v>Grant to Individual Recipient</v>
      </c>
      <c r="C206" s="6" t="str">
        <f>IF([1]source_data!G208="","",IF([1]source_data!F208="","",[1]source_data!F208))</f>
        <v>Helping to alleviate financial hardship</v>
      </c>
      <c r="D206" s="7">
        <f>IF([1]source_data!G208="","",IF([1]source_data!G208="","",[1]source_data!G208))</f>
        <v>1000</v>
      </c>
      <c r="E206" s="6" t="str">
        <f>IF([1]source_data!G208="","",[1]tailored_settings!$B$3)</f>
        <v>GBP</v>
      </c>
      <c r="F206" s="8">
        <f>IF([1]source_data!G208="","",IF([1]source_data!H208="","",[1]source_data!H208))</f>
        <v>45232</v>
      </c>
      <c r="G206" s="6" t="str">
        <f>IF([1]source_data!G208="","",[1]tailored_settings!$B$5)</f>
        <v>Individual Recipient</v>
      </c>
      <c r="H206" s="6" t="str">
        <f>IF([1]source_data!G208="","",IF(AND([1]source_data!A208&lt;&gt;"",[1]tailored_settings!$B$16="Publish"),CONCATENATE([1]tailored_settings!$B$2&amp;[1]source_data!A208),IF(AND([1]source_data!A208&lt;&gt;"",[1]tailored_settings!$B$16="Do not publish"),CONCATENATE([1]tailored_settings!$B$4&amp;TEXT(ROW(A206)-1,"0000")&amp;"_"&amp;TEXT(F206,"yyyy-mm")),CONCATENATE([1]tailored_settings!$B$4&amp;TEXT(ROW(A206)-1,"0000")&amp;"_"&amp;TEXT(F206,"yyyy-mm")))))</f>
        <v>360G-Longleigh-IND-0205_2023-11</v>
      </c>
      <c r="I206" s="6" t="str">
        <f>IF([1]source_data!G208="","",[1]tailored_settings!$B$7)</f>
        <v>Longleigh Foundation</v>
      </c>
      <c r="J206" s="6" t="str">
        <f>IF([1]source_data!G208="","",[1]tailored_settings!$B$6)</f>
        <v>GB-CHC-1169016</v>
      </c>
      <c r="K206" s="6" t="str">
        <f>IF([1]source_data!G208="","",IF([1]source_data!I208="","",VLOOKUP([1]source_data!I208,[1]codelist_mapping!A:C,3,FALSE)))</f>
        <v>GTIR040</v>
      </c>
      <c r="L206" s="6" t="str">
        <f>IF([1]source_data!G208="","",IF([1]source_data!J208="","",VLOOKUP([1]source_data!J208,[1]codelist_mapping!A:C,3,FALSE)))</f>
        <v/>
      </c>
      <c r="M206" s="6" t="str">
        <f>IF([1]source_data!G208="","",IF([1]source_data!K208="","",IF([1]source_data!M208&lt;&gt;"",CONCATENATE(VLOOKUP([1]source_data!K208,[1]codelist_mapping!F:H,3,FALSE)&amp;";"&amp;VLOOKUP([1]source_data!L208,[1]codelist_mapping!F:H,3,FALSE)&amp;";"&amp;VLOOKUP([1]source_data!M208,[1]codelist_mapping!F:H,3,FALSE)),IF([1]source_data!L208&lt;&gt;"",CONCATENATE(VLOOKUP([1]source_data!K208,[1]codelist_mapping!F:H,3,FALSE)&amp;";"&amp;VLOOKUP([1]source_data!L208,[1]codelist_mapping!F:H,3,FALSE)),IF([1]source_data!K208&lt;&gt;"",CONCATENATE(VLOOKUP([1]source_data!K208,[1]codelist_mapping!F:H,3,FALSE)))))))</f>
        <v>GTIP070;GTIP050</v>
      </c>
      <c r="N206" s="9" t="str">
        <f>IF([1]source_data!G208="","",IF([1]source_data!D208="","",VLOOKUP([1]source_data!D208,[1]geo_data!A:I,9,FALSE)))</f>
        <v>Brighton Hill</v>
      </c>
      <c r="O206" s="9" t="str">
        <f>IF([1]source_data!G208="","",IF([1]source_data!D208="","",VLOOKUP([1]source_data!D208,[1]geo_data!A:I,8,FALSE)))</f>
        <v>E05013080</v>
      </c>
      <c r="P206" s="9" t="str">
        <f>IF([1]source_data!G208="","",IF(LEFT(O206,3)="E05","WD",IF(LEFT(O206,3)="S13","WD",IF(LEFT(O206,3)="W05","WD",IF(LEFT(O206,3)="W06","UA",IF(LEFT(O206,3)="S12","CA",IF(LEFT(O206,3)="E06","UA",IF(LEFT(O206,3)="E07","NMD",IF(LEFT(O206,3)="E08","MD",IF(LEFT(O206,3)="E09","LONB"))))))))))</f>
        <v>WD</v>
      </c>
      <c r="Q206" s="9" t="str">
        <f>IF([1]source_data!G208="","",IF([1]source_data!D208="","",VLOOKUP([1]source_data!D208,[1]geo_data!A:I,7,FALSE)))</f>
        <v>Basingstoke and Deane</v>
      </c>
      <c r="R206" s="9" t="str">
        <f>IF([1]source_data!G208="","",IF([1]source_data!D208="","",VLOOKUP([1]source_data!D208,[1]geo_data!A:I,6,FALSE)))</f>
        <v>E07000084</v>
      </c>
      <c r="S206" s="9" t="str">
        <f>IF([1]source_data!G208="","",IF(LEFT(R206,3)="E05","WD",IF(LEFT(R206,3)="S13","WD",IF(LEFT(R206,3)="W05","WD",IF(LEFT(R206,3)="W06","UA",IF(LEFT(R206,3)="S12","CA",IF(LEFT(R206,3)="E06","UA",IF(LEFT(R206,3)="E07","NMD",IF(LEFT(R206,3)="E08","MD",IF(LEFT(R206,3)="E09","LONB"))))))))))</f>
        <v>NMD</v>
      </c>
      <c r="T206" s="6" t="str">
        <f>IF([1]source_data!G208="","",IF([1]source_data!N208="","",[1]source_data!N208))</f>
        <v>Hardship Grant</v>
      </c>
      <c r="U206" s="10">
        <f>IF([1]source_data!G208="","",[1]tailored_settings!$B$8)</f>
        <v>45622</v>
      </c>
      <c r="V206" s="6" t="str">
        <f>IF([1]source_data!G208="","",[1]tailored_settings!$B$9)</f>
        <v>http://www.longleigh.org/</v>
      </c>
      <c r="W206" s="8">
        <f>IF([1]source_data!G208="","",IF([1]source_data!O208="","",[1]source_data!O208))</f>
        <v>45232</v>
      </c>
      <c r="X206" s="8">
        <f>IF([1]source_data!G208="","",IF([1]source_data!P208="","",[1]source_data!P208))</f>
        <v>45322</v>
      </c>
      <c r="Y206" s="6" t="str">
        <f>IF([1]source_data!G208="","",IF([1]source_data!Q208="","",[1]source_data!Q208))</f>
        <v/>
      </c>
      <c r="Z206" s="11" t="str">
        <f>IF([1]source_data!G208="","",IF([1]source_data!I208="","",[1]tailored_settings!$B$10))</f>
        <v>Primary grant reason</v>
      </c>
      <c r="AA206" s="11" t="str">
        <f>IF([1]source_data!G208="","",IF([1]source_data!I208="","",[1]source_data!I208))</f>
        <v>2. Customer receiving medication and/or therapy for a mental health condition or substance addiction</v>
      </c>
      <c r="AB206" s="11" t="str">
        <f>IF([1]source_data!G208="","",IF([1]source_data!J208="","",[1]tailored_settings!$B$11))</f>
        <v/>
      </c>
      <c r="AC206" s="11" t="str">
        <f>IF([1]source_data!G208="","",IF([1]source_data!J208="","",[1]source_data!J208))</f>
        <v/>
      </c>
      <c r="AD206" s="11" t="str">
        <f>IF([1]source_data!G208="","",IF([1]source_data!K208="","",[1]tailored_settings!$B$12))</f>
        <v>Grant purpose</v>
      </c>
      <c r="AE206" s="11" t="str">
        <f>IF([1]source_data!G208="","",IF([1]source_data!K208="","",[1]source_data!K208))</f>
        <v>Food Vouchers</v>
      </c>
      <c r="AF206" s="11" t="str">
        <f>IF([1]source_data!G208="","",IF([1]source_data!L208="","",[1]tailored_settings!$B$13))</f>
        <v>Grant purpose</v>
      </c>
      <c r="AG206" s="11" t="str">
        <f>IF([1]source_data!G208="","",IF([1]source_data!L208="","",[1]source_data!L208))</f>
        <v>Utility Vouchers</v>
      </c>
      <c r="AH206" s="11" t="str">
        <f>IF([1]source_data!G208="","",IF([1]source_data!M208="","",[1]tailored_settings!$B$14))</f>
        <v/>
      </c>
      <c r="AI206" s="11" t="str">
        <f>IF([1]source_data!G208="","",IF([1]source_data!M208="","",[1]source_data!M208))</f>
        <v/>
      </c>
    </row>
    <row r="207" spans="1:35" x14ac:dyDescent="0.2">
      <c r="A207" s="6" t="str">
        <f>IF([1]source_data!G209="","",IF(AND([1]source_data!C209&lt;&gt;"",[1]tailored_settings!$B$15="Publish"),CONCATENATE([1]tailored_settings!$B$2&amp;[1]source_data!C209),IF(AND([1]source_data!C209&lt;&gt;"",[1]tailored_settings!$B$15="Do not publish"),CONCATENATE([1]tailored_settings!$B$2&amp;TEXT(ROW(A207)-1,"0000")&amp;"_"&amp;TEXT(F207,"yyyy-mm")),CONCATENATE([1]tailored_settings!$B$2&amp;TEXT(ROW(A207)-1,"0000")&amp;"_"&amp;TEXT(F207,"yyyy-mm")))))</f>
        <v>360G-Longleigh-E23-00232W</v>
      </c>
      <c r="B207" s="6" t="str">
        <f>IF([1]source_data!G209="","",IF([1]source_data!E209&lt;&gt;"",[1]source_data!E209,CONCATENATE("Grant to "&amp;G207)))</f>
        <v>Grant to Individual Recipient</v>
      </c>
      <c r="C207" s="6" t="str">
        <f>IF([1]source_data!G209="","",IF([1]source_data!F209="","",[1]source_data!F209))</f>
        <v>Helping to alleviate financial hardship</v>
      </c>
      <c r="D207" s="7">
        <f>IF([1]source_data!G209="","",IF([1]source_data!G209="","",[1]source_data!G209))</f>
        <v>521.30999999999995</v>
      </c>
      <c r="E207" s="6" t="str">
        <f>IF([1]source_data!G209="","",[1]tailored_settings!$B$3)</f>
        <v>GBP</v>
      </c>
      <c r="F207" s="8">
        <f>IF([1]source_data!G209="","",IF([1]source_data!H209="","",[1]source_data!H209))</f>
        <v>45232</v>
      </c>
      <c r="G207" s="6" t="str">
        <f>IF([1]source_data!G209="","",[1]tailored_settings!$B$5)</f>
        <v>Individual Recipient</v>
      </c>
      <c r="H207" s="6" t="str">
        <f>IF([1]source_data!G209="","",IF(AND([1]source_data!A209&lt;&gt;"",[1]tailored_settings!$B$16="Publish"),CONCATENATE([1]tailored_settings!$B$2&amp;[1]source_data!A209),IF(AND([1]source_data!A209&lt;&gt;"",[1]tailored_settings!$B$16="Do not publish"),CONCATENATE([1]tailored_settings!$B$4&amp;TEXT(ROW(A207)-1,"0000")&amp;"_"&amp;TEXT(F207,"yyyy-mm")),CONCATENATE([1]tailored_settings!$B$4&amp;TEXT(ROW(A207)-1,"0000")&amp;"_"&amp;TEXT(F207,"yyyy-mm")))))</f>
        <v>360G-Longleigh-IND-0206_2023-11</v>
      </c>
      <c r="I207" s="6" t="str">
        <f>IF([1]source_data!G209="","",[1]tailored_settings!$B$7)</f>
        <v>Longleigh Foundation</v>
      </c>
      <c r="J207" s="6" t="str">
        <f>IF([1]source_data!G209="","",[1]tailored_settings!$B$6)</f>
        <v>GB-CHC-1169016</v>
      </c>
      <c r="K207" s="6" t="str">
        <f>IF([1]source_data!G209="","",IF([1]source_data!I209="","",VLOOKUP([1]source_data!I209,[1]codelist_mapping!A:C,3,FALSE)))</f>
        <v>GTIR010</v>
      </c>
      <c r="L207" s="6" t="str">
        <f>IF([1]source_data!G209="","",IF([1]source_data!J209="","",VLOOKUP([1]source_data!J209,[1]codelist_mapping!A:C,3,FALSE)))</f>
        <v/>
      </c>
      <c r="M207" s="6" t="str">
        <f>IF([1]source_data!G209="","",IF([1]source_data!K209="","",IF([1]source_data!M209&lt;&gt;"",CONCATENATE(VLOOKUP([1]source_data!K209,[1]codelist_mapping!F:H,3,FALSE)&amp;";"&amp;VLOOKUP([1]source_data!L209,[1]codelist_mapping!F:H,3,FALSE)&amp;";"&amp;VLOOKUP([1]source_data!M209,[1]codelist_mapping!F:H,3,FALSE)),IF([1]source_data!L209&lt;&gt;"",CONCATENATE(VLOOKUP([1]source_data!K209,[1]codelist_mapping!F:H,3,FALSE)&amp;";"&amp;VLOOKUP([1]source_data!L209,[1]codelist_mapping!F:H,3,FALSE)),IF([1]source_data!K209&lt;&gt;"",CONCATENATE(VLOOKUP([1]source_data!K209,[1]codelist_mapping!F:H,3,FALSE)))))))</f>
        <v>GTIP020</v>
      </c>
      <c r="N207" s="9" t="str">
        <f>IF([1]source_data!G209="","",IF([1]source_data!D209="","",VLOOKUP([1]source_data!D209,[1]geo_data!A:I,9,FALSE)))</f>
        <v>Martock</v>
      </c>
      <c r="O207" s="9" t="str">
        <f>IF([1]source_data!G209="","",IF([1]source_data!D209="","",VLOOKUP([1]source_data!D209,[1]geo_data!A:I,8,FALSE)))</f>
        <v>E05014369</v>
      </c>
      <c r="P207" s="9" t="str">
        <f>IF([1]source_data!G209="","",IF(LEFT(O207,3)="E05","WD",IF(LEFT(O207,3)="S13","WD",IF(LEFT(O207,3)="W05","WD",IF(LEFT(O207,3)="W06","UA",IF(LEFT(O207,3)="S12","CA",IF(LEFT(O207,3)="E06","UA",IF(LEFT(O207,3)="E07","NMD",IF(LEFT(O207,3)="E08","MD",IF(LEFT(O207,3)="E09","LONB"))))))))))</f>
        <v>WD</v>
      </c>
      <c r="Q207" s="9" t="str">
        <f>IF([1]source_data!G209="","",IF([1]source_data!D209="","",VLOOKUP([1]source_data!D209,[1]geo_data!A:I,7,FALSE)))</f>
        <v>Somerset</v>
      </c>
      <c r="R207" s="9" t="str">
        <f>IF([1]source_data!G209="","",IF([1]source_data!D209="","",VLOOKUP([1]source_data!D209,[1]geo_data!A:I,6,FALSE)))</f>
        <v>E06000066</v>
      </c>
      <c r="S207" s="9" t="str">
        <f>IF([1]source_data!G209="","",IF(LEFT(R207,3)="E05","WD",IF(LEFT(R207,3)="S13","WD",IF(LEFT(R207,3)="W05","WD",IF(LEFT(R207,3)="W06","UA",IF(LEFT(R207,3)="S12","CA",IF(LEFT(R207,3)="E06","UA",IF(LEFT(R207,3)="E07","NMD",IF(LEFT(R207,3)="E08","MD",IF(LEFT(R207,3)="E09","LONB"))))))))))</f>
        <v>UA</v>
      </c>
      <c r="T207" s="6" t="str">
        <f>IF([1]source_data!G209="","",IF([1]source_data!N209="","",[1]source_data!N209))</f>
        <v>Hardship Grant</v>
      </c>
      <c r="U207" s="10">
        <f>IF([1]source_data!G209="","",[1]tailored_settings!$B$8)</f>
        <v>45622</v>
      </c>
      <c r="V207" s="6" t="str">
        <f>IF([1]source_data!G209="","",[1]tailored_settings!$B$9)</f>
        <v>http://www.longleigh.org/</v>
      </c>
      <c r="W207" s="8">
        <f>IF([1]source_data!G209="","",IF([1]source_data!O209="","",[1]source_data!O209))</f>
        <v>45232</v>
      </c>
      <c r="X207" s="8">
        <f>IF([1]source_data!G209="","",IF([1]source_data!P209="","",[1]source_data!P209))</f>
        <v>45266</v>
      </c>
      <c r="Y207" s="6" t="str">
        <f>IF([1]source_data!G209="","",IF([1]source_data!Q209="","",[1]source_data!Q209))</f>
        <v/>
      </c>
      <c r="Z207" s="11" t="str">
        <f>IF([1]source_data!G209="","",IF([1]source_data!I209="","",[1]tailored_settings!$B$10))</f>
        <v>Primary grant reason</v>
      </c>
      <c r="AA207" s="11" t="str">
        <f>IF([1]source_data!G209="","",IF([1]source_data!I209="","",[1]source_data!I209))</f>
        <v>7. Customer where there is a child/ren in receipt of means-tested free school meals</v>
      </c>
      <c r="AB207" s="11" t="str">
        <f>IF([1]source_data!G209="","",IF([1]source_data!J209="","",[1]tailored_settings!$B$11))</f>
        <v/>
      </c>
      <c r="AC207" s="11" t="str">
        <f>IF([1]source_data!G209="","",IF([1]source_data!J209="","",[1]source_data!J209))</f>
        <v/>
      </c>
      <c r="AD207" s="11" t="str">
        <f>IF([1]source_data!G209="","",IF([1]source_data!K209="","",[1]tailored_settings!$B$12))</f>
        <v>Grant purpose</v>
      </c>
      <c r="AE207" s="11" t="str">
        <f>IF([1]source_data!G209="","",IF([1]source_data!K209="","",[1]source_data!K209))</f>
        <v xml:space="preserve">Furniture </v>
      </c>
      <c r="AF207" s="11" t="str">
        <f>IF([1]source_data!G209="","",IF([1]source_data!L209="","",[1]tailored_settings!$B$13))</f>
        <v/>
      </c>
      <c r="AG207" s="11" t="str">
        <f>IF([1]source_data!G209="","",IF([1]source_data!L209="","",[1]source_data!L209))</f>
        <v/>
      </c>
      <c r="AH207" s="11" t="str">
        <f>IF([1]source_data!G209="","",IF([1]source_data!M209="","",[1]tailored_settings!$B$14))</f>
        <v/>
      </c>
      <c r="AI207" s="11" t="str">
        <f>IF([1]source_data!G209="","",IF([1]source_data!M209="","",[1]source_data!M209))</f>
        <v/>
      </c>
    </row>
    <row r="208" spans="1:35" x14ac:dyDescent="0.2">
      <c r="A208" s="6" t="str">
        <f>IF([1]source_data!G210="","",IF(AND([1]source_data!C210&lt;&gt;"",[1]tailored_settings!$B$15="Publish"),CONCATENATE([1]tailored_settings!$B$2&amp;[1]source_data!C210),IF(AND([1]source_data!C210&lt;&gt;"",[1]tailored_settings!$B$15="Do not publish"),CONCATENATE([1]tailored_settings!$B$2&amp;TEXT(ROW(A208)-1,"0000")&amp;"_"&amp;TEXT(F208,"yyyy-mm")),CONCATENATE([1]tailored_settings!$B$2&amp;TEXT(ROW(A208)-1,"0000")&amp;"_"&amp;TEXT(F208,"yyyy-mm")))))</f>
        <v>360G-Longleigh-E23-00233W</v>
      </c>
      <c r="B208" s="6" t="str">
        <f>IF([1]source_data!G210="","",IF([1]source_data!E210&lt;&gt;"",[1]source_data!E210,CONCATENATE("Grant to "&amp;G208)))</f>
        <v>Grant to Individual Recipient</v>
      </c>
      <c r="C208" s="6" t="str">
        <f>IF([1]source_data!G210="","",IF([1]source_data!F210="","",[1]source_data!F210))</f>
        <v>Helping to alleviate financial hardship</v>
      </c>
      <c r="D208" s="7">
        <f>IF([1]source_data!G210="","",IF([1]source_data!G210="","",[1]source_data!G210))</f>
        <v>900</v>
      </c>
      <c r="E208" s="6" t="str">
        <f>IF([1]source_data!G210="","",[1]tailored_settings!$B$3)</f>
        <v>GBP</v>
      </c>
      <c r="F208" s="8">
        <f>IF([1]source_data!G210="","",IF([1]source_data!H210="","",[1]source_data!H210))</f>
        <v>45232</v>
      </c>
      <c r="G208" s="6" t="str">
        <f>IF([1]source_data!G210="","",[1]tailored_settings!$B$5)</f>
        <v>Individual Recipient</v>
      </c>
      <c r="H208" s="6" t="str">
        <f>IF([1]source_data!G210="","",IF(AND([1]source_data!A210&lt;&gt;"",[1]tailored_settings!$B$16="Publish"),CONCATENATE([1]tailored_settings!$B$2&amp;[1]source_data!A210),IF(AND([1]source_data!A210&lt;&gt;"",[1]tailored_settings!$B$16="Do not publish"),CONCATENATE([1]tailored_settings!$B$4&amp;TEXT(ROW(A208)-1,"0000")&amp;"_"&amp;TEXT(F208,"yyyy-mm")),CONCATENATE([1]tailored_settings!$B$4&amp;TEXT(ROW(A208)-1,"0000")&amp;"_"&amp;TEXT(F208,"yyyy-mm")))))</f>
        <v>360G-Longleigh-IND-0207_2023-11</v>
      </c>
      <c r="I208" s="6" t="str">
        <f>IF([1]source_data!G210="","",[1]tailored_settings!$B$7)</f>
        <v>Longleigh Foundation</v>
      </c>
      <c r="J208" s="6" t="str">
        <f>IF([1]source_data!G210="","",[1]tailored_settings!$B$6)</f>
        <v>GB-CHC-1169016</v>
      </c>
      <c r="K208" s="6" t="str">
        <f>IF([1]source_data!G210="","",IF([1]source_data!I210="","",VLOOKUP([1]source_data!I210,[1]codelist_mapping!A:C,3,FALSE)))</f>
        <v>GTIR040</v>
      </c>
      <c r="L208" s="6" t="str">
        <f>IF([1]source_data!G210="","",IF([1]source_data!J210="","",VLOOKUP([1]source_data!J210,[1]codelist_mapping!A:C,3,FALSE)))</f>
        <v/>
      </c>
      <c r="M208" s="6" t="str">
        <f>IF([1]source_data!G210="","",IF([1]source_data!K210="","",IF([1]source_data!M210&lt;&gt;"",CONCATENATE(VLOOKUP([1]source_data!K210,[1]codelist_mapping!F:H,3,FALSE)&amp;";"&amp;VLOOKUP([1]source_data!L210,[1]codelist_mapping!F:H,3,FALSE)&amp;";"&amp;VLOOKUP([1]source_data!M210,[1]codelist_mapping!F:H,3,FALSE)),IF([1]source_data!L210&lt;&gt;"",CONCATENATE(VLOOKUP([1]source_data!K210,[1]codelist_mapping!F:H,3,FALSE)&amp;";"&amp;VLOOKUP([1]source_data!L210,[1]codelist_mapping!F:H,3,FALSE)),IF([1]source_data!K210&lt;&gt;"",CONCATENATE(VLOOKUP([1]source_data!K210,[1]codelist_mapping!F:H,3,FALSE)))))))</f>
        <v>GTIP070;GTIP080</v>
      </c>
      <c r="N208" s="9" t="str">
        <f>IF([1]source_data!G210="","",IF([1]source_data!D210="","",VLOOKUP([1]source_data!D210,[1]geo_data!A:I,9,FALSE)))</f>
        <v>South Charnwood</v>
      </c>
      <c r="O208" s="9" t="str">
        <f>IF([1]source_data!G210="","",IF([1]source_data!D210="","",VLOOKUP([1]source_data!D210,[1]geo_data!A:I,8,FALSE)))</f>
        <v>E05014685</v>
      </c>
      <c r="P208" s="9" t="str">
        <f>IF([1]source_data!G210="","",IF(LEFT(O208,3)="E05","WD",IF(LEFT(O208,3)="S13","WD",IF(LEFT(O208,3)="W05","WD",IF(LEFT(O208,3)="W06","UA",IF(LEFT(O208,3)="S12","CA",IF(LEFT(O208,3)="E06","UA",IF(LEFT(O208,3)="E07","NMD",IF(LEFT(O208,3)="E08","MD",IF(LEFT(O208,3)="E09","LONB"))))))))))</f>
        <v>WD</v>
      </c>
      <c r="Q208" s="9" t="str">
        <f>IF([1]source_data!G210="","",IF([1]source_data!D210="","",VLOOKUP([1]source_data!D210,[1]geo_data!A:I,7,FALSE)))</f>
        <v>Charnwood</v>
      </c>
      <c r="R208" s="9" t="str">
        <f>IF([1]source_data!G210="","",IF([1]source_data!D210="","",VLOOKUP([1]source_data!D210,[1]geo_data!A:I,6,FALSE)))</f>
        <v>E07000130</v>
      </c>
      <c r="S208" s="9" t="str">
        <f>IF([1]source_data!G210="","",IF(LEFT(R208,3)="E05","WD",IF(LEFT(R208,3)="S13","WD",IF(LEFT(R208,3)="W05","WD",IF(LEFT(R208,3)="W06","UA",IF(LEFT(R208,3)="S12","CA",IF(LEFT(R208,3)="E06","UA",IF(LEFT(R208,3)="E07","NMD",IF(LEFT(R208,3)="E08","MD",IF(LEFT(R208,3)="E09","LONB"))))))))))</f>
        <v>NMD</v>
      </c>
      <c r="T208" s="6" t="str">
        <f>IF([1]source_data!G210="","",IF([1]source_data!N210="","",[1]source_data!N210))</f>
        <v>Hardship Grant</v>
      </c>
      <c r="U208" s="10">
        <f>IF([1]source_data!G210="","",[1]tailored_settings!$B$8)</f>
        <v>45622</v>
      </c>
      <c r="V208" s="6" t="str">
        <f>IF([1]source_data!G210="","",[1]tailored_settings!$B$9)</f>
        <v>http://www.longleigh.org/</v>
      </c>
      <c r="W208" s="8">
        <f>IF([1]source_data!G210="","",IF([1]source_data!O210="","",[1]source_data!O210))</f>
        <v>45232</v>
      </c>
      <c r="X208" s="8">
        <f>IF([1]source_data!G210="","",IF([1]source_data!P210="","",[1]source_data!P210))</f>
        <v>45300</v>
      </c>
      <c r="Y208" s="6" t="str">
        <f>IF([1]source_data!G210="","",IF([1]source_data!Q210="","",[1]source_data!Q210))</f>
        <v/>
      </c>
      <c r="Z208" s="11" t="str">
        <f>IF([1]source_data!G210="","",IF([1]source_data!I210="","",[1]tailored_settings!$B$10))</f>
        <v>Primary grant reason</v>
      </c>
      <c r="AA208" s="11" t="str">
        <f>IF([1]source_data!G210="","",IF([1]source_data!I210="","",[1]source_data!I210))</f>
        <v>2. Customer receiving medication and/or therapy for a mental health condition or substance addiction</v>
      </c>
      <c r="AB208" s="11" t="str">
        <f>IF([1]source_data!G210="","",IF([1]source_data!J210="","",[1]tailored_settings!$B$11))</f>
        <v/>
      </c>
      <c r="AC208" s="11" t="str">
        <f>IF([1]source_data!G210="","",IF([1]source_data!J210="","",[1]source_data!J210))</f>
        <v/>
      </c>
      <c r="AD208" s="11" t="str">
        <f>IF([1]source_data!G210="","",IF([1]source_data!K210="","",[1]tailored_settings!$B$12))</f>
        <v>Grant purpose</v>
      </c>
      <c r="AE208" s="11" t="str">
        <f>IF([1]source_data!G210="","",IF([1]source_data!K210="","",[1]source_data!K210))</f>
        <v>Food Vouchers</v>
      </c>
      <c r="AF208" s="11" t="str">
        <f>IF([1]source_data!G210="","",IF([1]source_data!L210="","",[1]tailored_settings!$B$13))</f>
        <v>Grant purpose</v>
      </c>
      <c r="AG208" s="11" t="str">
        <f>IF([1]source_data!G210="","",IF([1]source_data!L210="","",[1]source_data!L210))</f>
        <v>Clothing</v>
      </c>
      <c r="AH208" s="11" t="str">
        <f>IF([1]source_data!G210="","",IF([1]source_data!M210="","",[1]tailored_settings!$B$14))</f>
        <v/>
      </c>
      <c r="AI208" s="11" t="str">
        <f>IF([1]source_data!G210="","",IF([1]source_data!M210="","",[1]source_data!M210))</f>
        <v/>
      </c>
    </row>
    <row r="209" spans="1:35" x14ac:dyDescent="0.2">
      <c r="A209" s="6" t="str">
        <f>IF([1]source_data!G211="","",IF(AND([1]source_data!C211&lt;&gt;"",[1]tailored_settings!$B$15="Publish"),CONCATENATE([1]tailored_settings!$B$2&amp;[1]source_data!C211),IF(AND([1]source_data!C211&lt;&gt;"",[1]tailored_settings!$B$15="Do not publish"),CONCATENATE([1]tailored_settings!$B$2&amp;TEXT(ROW(A209)-1,"0000")&amp;"_"&amp;TEXT(F209,"yyyy-mm")),CONCATENATE([1]tailored_settings!$B$2&amp;TEXT(ROW(A209)-1,"0000")&amp;"_"&amp;TEXT(F209,"yyyy-mm")))))</f>
        <v>360G-Longleigh-E23-00234W</v>
      </c>
      <c r="B209" s="6" t="str">
        <f>IF([1]source_data!G211="","",IF([1]source_data!E211&lt;&gt;"",[1]source_data!E211,CONCATENATE("Grant to "&amp;G209)))</f>
        <v>Grant to Individual Recipient</v>
      </c>
      <c r="C209" s="6" t="str">
        <f>IF([1]source_data!G211="","",IF([1]source_data!F211="","",[1]source_data!F211))</f>
        <v>Helping to alleviate financial hardship</v>
      </c>
      <c r="D209" s="7">
        <f>IF([1]source_data!G211="","",IF([1]source_data!G211="","",[1]source_data!G211))</f>
        <v>958.91</v>
      </c>
      <c r="E209" s="6" t="str">
        <f>IF([1]source_data!G211="","",[1]tailored_settings!$B$3)</f>
        <v>GBP</v>
      </c>
      <c r="F209" s="8">
        <f>IF([1]source_data!G211="","",IF([1]source_data!H211="","",[1]source_data!H211))</f>
        <v>45237</v>
      </c>
      <c r="G209" s="6" t="str">
        <f>IF([1]source_data!G211="","",[1]tailored_settings!$B$5)</f>
        <v>Individual Recipient</v>
      </c>
      <c r="H209" s="6" t="str">
        <f>IF([1]source_data!G211="","",IF(AND([1]source_data!A211&lt;&gt;"",[1]tailored_settings!$B$16="Publish"),CONCATENATE([1]tailored_settings!$B$2&amp;[1]source_data!A211),IF(AND([1]source_data!A211&lt;&gt;"",[1]tailored_settings!$B$16="Do not publish"),CONCATENATE([1]tailored_settings!$B$4&amp;TEXT(ROW(A209)-1,"0000")&amp;"_"&amp;TEXT(F209,"yyyy-mm")),CONCATENATE([1]tailored_settings!$B$4&amp;TEXT(ROW(A209)-1,"0000")&amp;"_"&amp;TEXT(F209,"yyyy-mm")))))</f>
        <v>360G-Longleigh-IND-0208_2023-11</v>
      </c>
      <c r="I209" s="6" t="str">
        <f>IF([1]source_data!G211="","",[1]tailored_settings!$B$7)</f>
        <v>Longleigh Foundation</v>
      </c>
      <c r="J209" s="6" t="str">
        <f>IF([1]source_data!G211="","",[1]tailored_settings!$B$6)</f>
        <v>GB-CHC-1169016</v>
      </c>
      <c r="K209" s="6" t="str">
        <f>IF([1]source_data!G211="","",IF([1]source_data!I211="","",VLOOKUP([1]source_data!I211,[1]codelist_mapping!A:C,3,FALSE)))</f>
        <v>GTIR040</v>
      </c>
      <c r="L209" s="6" t="str">
        <f>IF([1]source_data!G211="","",IF([1]source_data!J211="","",VLOOKUP([1]source_data!J211,[1]codelist_mapping!A:C,3,FALSE)))</f>
        <v/>
      </c>
      <c r="M209" s="6" t="str">
        <f>IF([1]source_data!G211="","",IF([1]source_data!K211="","",IF([1]source_data!M211&lt;&gt;"",CONCATENATE(VLOOKUP([1]source_data!K211,[1]codelist_mapping!F:H,3,FALSE)&amp;";"&amp;VLOOKUP([1]source_data!L211,[1]codelist_mapping!F:H,3,FALSE)&amp;";"&amp;VLOOKUP([1]source_data!M211,[1]codelist_mapping!F:H,3,FALSE)),IF([1]source_data!L211&lt;&gt;"",CONCATENATE(VLOOKUP([1]source_data!K211,[1]codelist_mapping!F:H,3,FALSE)&amp;";"&amp;VLOOKUP([1]source_data!L211,[1]codelist_mapping!F:H,3,FALSE)),IF([1]source_data!K211&lt;&gt;"",CONCATENATE(VLOOKUP([1]source_data!K211,[1]codelist_mapping!F:H,3,FALSE)))))))</f>
        <v>GTIP020</v>
      </c>
      <c r="N209" s="9" t="str">
        <f>IF([1]source_data!G211="","",IF([1]source_data!D211="","",VLOOKUP([1]source_data!D211,[1]geo_data!A:I,9,FALSE)))</f>
        <v>Bletchley Park</v>
      </c>
      <c r="O209" s="9" t="str">
        <f>IF([1]source_data!G211="","",IF([1]source_data!D211="","",VLOOKUP([1]source_data!D211,[1]geo_data!A:I,8,FALSE)))</f>
        <v>E05009407</v>
      </c>
      <c r="P209" s="9" t="str">
        <f>IF([1]source_data!G211="","",IF(LEFT(O209,3)="E05","WD",IF(LEFT(O209,3)="S13","WD",IF(LEFT(O209,3)="W05","WD",IF(LEFT(O209,3)="W06","UA",IF(LEFT(O209,3)="S12","CA",IF(LEFT(O209,3)="E06","UA",IF(LEFT(O209,3)="E07","NMD",IF(LEFT(O209,3)="E08","MD",IF(LEFT(O209,3)="E09","LONB"))))))))))</f>
        <v>WD</v>
      </c>
      <c r="Q209" s="9" t="str">
        <f>IF([1]source_data!G211="","",IF([1]source_data!D211="","",VLOOKUP([1]source_data!D211,[1]geo_data!A:I,7,FALSE)))</f>
        <v>Milton Keynes</v>
      </c>
      <c r="R209" s="9" t="str">
        <f>IF([1]source_data!G211="","",IF([1]source_data!D211="","",VLOOKUP([1]source_data!D211,[1]geo_data!A:I,6,FALSE)))</f>
        <v>E06000042</v>
      </c>
      <c r="S209" s="9" t="str">
        <f>IF([1]source_data!G211="","",IF(LEFT(R209,3)="E05","WD",IF(LEFT(R209,3)="S13","WD",IF(LEFT(R209,3)="W05","WD",IF(LEFT(R209,3)="W06","UA",IF(LEFT(R209,3)="S12","CA",IF(LEFT(R209,3)="E06","UA",IF(LEFT(R209,3)="E07","NMD",IF(LEFT(R209,3)="E08","MD",IF(LEFT(R209,3)="E09","LONB"))))))))))</f>
        <v>UA</v>
      </c>
      <c r="T209" s="6" t="str">
        <f>IF([1]source_data!G211="","",IF([1]source_data!N211="","",[1]source_data!N211))</f>
        <v>Hardship Grant</v>
      </c>
      <c r="U209" s="10">
        <f>IF([1]source_data!G211="","",[1]tailored_settings!$B$8)</f>
        <v>45622</v>
      </c>
      <c r="V209" s="6" t="str">
        <f>IF([1]source_data!G211="","",[1]tailored_settings!$B$9)</f>
        <v>http://www.longleigh.org/</v>
      </c>
      <c r="W209" s="8">
        <f>IF([1]source_data!G211="","",IF([1]source_data!O211="","",[1]source_data!O211))</f>
        <v>45237</v>
      </c>
      <c r="X209" s="8">
        <f>IF([1]source_data!G211="","",IF([1]source_data!P211="","",[1]source_data!P211))</f>
        <v>45300</v>
      </c>
      <c r="Y209" s="6" t="str">
        <f>IF([1]source_data!G211="","",IF([1]source_data!Q211="","",[1]source_data!Q211))</f>
        <v/>
      </c>
      <c r="Z209" s="11" t="str">
        <f>IF([1]source_data!G211="","",IF([1]source_data!I211="","",[1]tailored_settings!$B$10))</f>
        <v>Primary grant reason</v>
      </c>
      <c r="AA209" s="11" t="str">
        <f>IF([1]source_data!G211="","",IF([1]source_data!I211="","",[1]source_data!I211))</f>
        <v>2. Customer receiving medication and/or therapy for a mental health condition or substance addiction</v>
      </c>
      <c r="AB209" s="11" t="str">
        <f>IF([1]source_data!G211="","",IF([1]source_data!J211="","",[1]tailored_settings!$B$11))</f>
        <v/>
      </c>
      <c r="AC209" s="11" t="str">
        <f>IF([1]source_data!G211="","",IF([1]source_data!J211="","",[1]source_data!J211))</f>
        <v/>
      </c>
      <c r="AD209" s="11" t="str">
        <f>IF([1]source_data!G211="","",IF([1]source_data!K211="","",[1]tailored_settings!$B$12))</f>
        <v>Grant purpose</v>
      </c>
      <c r="AE209" s="11" t="str">
        <f>IF([1]source_data!G211="","",IF([1]source_data!K211="","",[1]source_data!K211))</f>
        <v>Appliances</v>
      </c>
      <c r="AF209" s="11" t="str">
        <f>IF([1]source_data!G211="","",IF([1]source_data!L211="","",[1]tailored_settings!$B$13))</f>
        <v/>
      </c>
      <c r="AG209" s="11" t="str">
        <f>IF([1]source_data!G211="","",IF([1]source_data!L211="","",[1]source_data!L211))</f>
        <v/>
      </c>
      <c r="AH209" s="11" t="str">
        <f>IF([1]source_data!G211="","",IF([1]source_data!M211="","",[1]tailored_settings!$B$14))</f>
        <v/>
      </c>
      <c r="AI209" s="11" t="str">
        <f>IF([1]source_data!G211="","",IF([1]source_data!M211="","",[1]source_data!M211))</f>
        <v/>
      </c>
    </row>
    <row r="210" spans="1:35" x14ac:dyDescent="0.2">
      <c r="A210" s="6" t="str">
        <f>IF([1]source_data!G212="","",IF(AND([1]source_data!C212&lt;&gt;"",[1]tailored_settings!$B$15="Publish"),CONCATENATE([1]tailored_settings!$B$2&amp;[1]source_data!C212),IF(AND([1]source_data!C212&lt;&gt;"",[1]tailored_settings!$B$15="Do not publish"),CONCATENATE([1]tailored_settings!$B$2&amp;TEXT(ROW(A210)-1,"0000")&amp;"_"&amp;TEXT(F210,"yyyy-mm")),CONCATENATE([1]tailored_settings!$B$2&amp;TEXT(ROW(A210)-1,"0000")&amp;"_"&amp;TEXT(F210,"yyyy-mm")))))</f>
        <v>360G-Longleigh-E23-00235W</v>
      </c>
      <c r="B210" s="6" t="str">
        <f>IF([1]source_data!G212="","",IF([1]source_data!E212&lt;&gt;"",[1]source_data!E212,CONCATENATE("Grant to "&amp;G210)))</f>
        <v>Grant to Individual Recipient</v>
      </c>
      <c r="C210" s="6" t="str">
        <f>IF([1]source_data!G212="","",IF([1]source_data!F212="","",[1]source_data!F212))</f>
        <v>Helping to alleviate financial hardship</v>
      </c>
      <c r="D210" s="7">
        <f>IF([1]source_data!G212="","",IF([1]source_data!G212="","",[1]source_data!G212))</f>
        <v>1011.81</v>
      </c>
      <c r="E210" s="6" t="str">
        <f>IF([1]source_data!G212="","",[1]tailored_settings!$B$3)</f>
        <v>GBP</v>
      </c>
      <c r="F210" s="8">
        <f>IF([1]source_data!G212="","",IF([1]source_data!H212="","",[1]source_data!H212))</f>
        <v>45237</v>
      </c>
      <c r="G210" s="6" t="str">
        <f>IF([1]source_data!G212="","",[1]tailored_settings!$B$5)</f>
        <v>Individual Recipient</v>
      </c>
      <c r="H210" s="6" t="str">
        <f>IF([1]source_data!G212="","",IF(AND([1]source_data!A212&lt;&gt;"",[1]tailored_settings!$B$16="Publish"),CONCATENATE([1]tailored_settings!$B$2&amp;[1]source_data!A212),IF(AND([1]source_data!A212&lt;&gt;"",[1]tailored_settings!$B$16="Do not publish"),CONCATENATE([1]tailored_settings!$B$4&amp;TEXT(ROW(A210)-1,"0000")&amp;"_"&amp;TEXT(F210,"yyyy-mm")),CONCATENATE([1]tailored_settings!$B$4&amp;TEXT(ROW(A210)-1,"0000")&amp;"_"&amp;TEXT(F210,"yyyy-mm")))))</f>
        <v>360G-Longleigh-IND-0209_2023-11</v>
      </c>
      <c r="I210" s="6" t="str">
        <f>IF([1]source_data!G212="","",[1]tailored_settings!$B$7)</f>
        <v>Longleigh Foundation</v>
      </c>
      <c r="J210" s="6" t="str">
        <f>IF([1]source_data!G212="","",[1]tailored_settings!$B$6)</f>
        <v>GB-CHC-1169016</v>
      </c>
      <c r="K210" s="6" t="str">
        <f>IF([1]source_data!G212="","",IF([1]source_data!I212="","",VLOOKUP([1]source_data!I212,[1]codelist_mapping!A:C,3,FALSE)))</f>
        <v>GTIR010</v>
      </c>
      <c r="L210" s="6" t="str">
        <f>IF([1]source_data!G212="","",IF([1]source_data!J212="","",VLOOKUP([1]source_data!J212,[1]codelist_mapping!A:C,3,FALSE)))</f>
        <v/>
      </c>
      <c r="M210" s="6" t="str">
        <f>IF([1]source_data!G212="","",IF([1]source_data!K212="","",IF([1]source_data!M212&lt;&gt;"",CONCATENATE(VLOOKUP([1]source_data!K212,[1]codelist_mapping!F:H,3,FALSE)&amp;";"&amp;VLOOKUP([1]source_data!L212,[1]codelist_mapping!F:H,3,FALSE)&amp;";"&amp;VLOOKUP([1]source_data!M212,[1]codelist_mapping!F:H,3,FALSE)),IF([1]source_data!L212&lt;&gt;"",CONCATENATE(VLOOKUP([1]source_data!K212,[1]codelist_mapping!F:H,3,FALSE)&amp;";"&amp;VLOOKUP([1]source_data!L212,[1]codelist_mapping!F:H,3,FALSE)),IF([1]source_data!K212&lt;&gt;"",CONCATENATE(VLOOKUP([1]source_data!K212,[1]codelist_mapping!F:H,3,FALSE)))))))</f>
        <v>GTIP020</v>
      </c>
      <c r="N210" s="9" t="str">
        <f>IF([1]source_data!G212="","",IF([1]source_data!D212="","",VLOOKUP([1]source_data!D212,[1]geo_data!A:I,9,FALSE)))</f>
        <v>Freemantle</v>
      </c>
      <c r="O210" s="9" t="str">
        <f>IF([1]source_data!G212="","",IF([1]source_data!D212="","",VLOOKUP([1]source_data!D212,[1]geo_data!A:I,8,FALSE)))</f>
        <v>E05015496</v>
      </c>
      <c r="P210" s="9" t="str">
        <f>IF([1]source_data!G212="","",IF(LEFT(O210,3)="E05","WD",IF(LEFT(O210,3)="S13","WD",IF(LEFT(O210,3)="W05","WD",IF(LEFT(O210,3)="W06","UA",IF(LEFT(O210,3)="S12","CA",IF(LEFT(O210,3)="E06","UA",IF(LEFT(O210,3)="E07","NMD",IF(LEFT(O210,3)="E08","MD",IF(LEFT(O210,3)="E09","LONB"))))))))))</f>
        <v>WD</v>
      </c>
      <c r="Q210" s="9" t="str">
        <f>IF([1]source_data!G212="","",IF([1]source_data!D212="","",VLOOKUP([1]source_data!D212,[1]geo_data!A:I,7,FALSE)))</f>
        <v>Southampton</v>
      </c>
      <c r="R210" s="9" t="str">
        <f>IF([1]source_data!G212="","",IF([1]source_data!D212="","",VLOOKUP([1]source_data!D212,[1]geo_data!A:I,6,FALSE)))</f>
        <v>E06000045</v>
      </c>
      <c r="S210" s="9" t="str">
        <f>IF([1]source_data!G212="","",IF(LEFT(R210,3)="E05","WD",IF(LEFT(R210,3)="S13","WD",IF(LEFT(R210,3)="W05","WD",IF(LEFT(R210,3)="W06","UA",IF(LEFT(R210,3)="S12","CA",IF(LEFT(R210,3)="E06","UA",IF(LEFT(R210,3)="E07","NMD",IF(LEFT(R210,3)="E08","MD",IF(LEFT(R210,3)="E09","LONB"))))))))))</f>
        <v>UA</v>
      </c>
      <c r="T210" s="6" t="str">
        <f>IF([1]source_data!G212="","",IF([1]source_data!N212="","",[1]source_data!N212))</f>
        <v>Hardship Grant</v>
      </c>
      <c r="U210" s="10">
        <f>IF([1]source_data!G212="","",[1]tailored_settings!$B$8)</f>
        <v>45622</v>
      </c>
      <c r="V210" s="6" t="str">
        <f>IF([1]source_data!G212="","",[1]tailored_settings!$B$9)</f>
        <v>http://www.longleigh.org/</v>
      </c>
      <c r="W210" s="8">
        <f>IF([1]source_data!G212="","",IF([1]source_data!O212="","",[1]source_data!O212))</f>
        <v>45237</v>
      </c>
      <c r="X210" s="8">
        <f>IF([1]source_data!G212="","",IF([1]source_data!P212="","",[1]source_data!P212))</f>
        <v>45345</v>
      </c>
      <c r="Y210" s="6" t="str">
        <f>IF([1]source_data!G212="","",IF([1]source_data!Q212="","",[1]source_data!Q212))</f>
        <v/>
      </c>
      <c r="Z210" s="11" t="str">
        <f>IF([1]source_data!G212="","",IF([1]source_data!I212="","",[1]tailored_settings!$B$10))</f>
        <v>Primary grant reason</v>
      </c>
      <c r="AA210" s="11" t="str">
        <f>IF([1]source_data!G212="","",IF([1]source_data!I212="","",[1]source_data!I212))</f>
        <v>7. Customer where there is a child/ren in receipt of means-tested free school meals</v>
      </c>
      <c r="AB210" s="11" t="str">
        <f>IF([1]source_data!G212="","",IF([1]source_data!J212="","",[1]tailored_settings!$B$11))</f>
        <v/>
      </c>
      <c r="AC210" s="11" t="str">
        <f>IF([1]source_data!G212="","",IF([1]source_data!J212="","",[1]source_data!J212))</f>
        <v/>
      </c>
      <c r="AD210" s="11" t="str">
        <f>IF([1]source_data!G212="","",IF([1]source_data!K212="","",[1]tailored_settings!$B$12))</f>
        <v>Grant purpose</v>
      </c>
      <c r="AE210" s="11" t="str">
        <f>IF([1]source_data!G212="","",IF([1]source_data!K212="","",[1]source_data!K212))</f>
        <v xml:space="preserve">Furniture </v>
      </c>
      <c r="AF210" s="11" t="str">
        <f>IF([1]source_data!G212="","",IF([1]source_data!L212="","",[1]tailored_settings!$B$13))</f>
        <v/>
      </c>
      <c r="AG210" s="11" t="str">
        <f>IF([1]source_data!G212="","",IF([1]source_data!L212="","",[1]source_data!L212))</f>
        <v/>
      </c>
      <c r="AH210" s="11" t="str">
        <f>IF([1]source_data!G212="","",IF([1]source_data!M212="","",[1]tailored_settings!$B$14))</f>
        <v/>
      </c>
      <c r="AI210" s="11" t="str">
        <f>IF([1]source_data!G212="","",IF([1]source_data!M212="","",[1]source_data!M212))</f>
        <v/>
      </c>
    </row>
    <row r="211" spans="1:35" x14ac:dyDescent="0.2">
      <c r="A211" s="6" t="str">
        <f>IF([1]source_data!G213="","",IF(AND([1]source_data!C213&lt;&gt;"",[1]tailored_settings!$B$15="Publish"),CONCATENATE([1]tailored_settings!$B$2&amp;[1]source_data!C213),IF(AND([1]source_data!C213&lt;&gt;"",[1]tailored_settings!$B$15="Do not publish"),CONCATENATE([1]tailored_settings!$B$2&amp;TEXT(ROW(A211)-1,"0000")&amp;"_"&amp;TEXT(F211,"yyyy-mm")),CONCATENATE([1]tailored_settings!$B$2&amp;TEXT(ROW(A211)-1,"0000")&amp;"_"&amp;TEXT(F211,"yyyy-mm")))))</f>
        <v>360G-Longleigh-E23-00236W</v>
      </c>
      <c r="B211" s="6" t="str">
        <f>IF([1]source_data!G213="","",IF([1]source_data!E213&lt;&gt;"",[1]source_data!E213,CONCATENATE("Grant to "&amp;G211)))</f>
        <v>Grant to Individual Recipient</v>
      </c>
      <c r="C211" s="6" t="str">
        <f>IF([1]source_data!G213="","",IF([1]source_data!F213="","",[1]source_data!F213))</f>
        <v>Helping to alleviate financial hardship</v>
      </c>
      <c r="D211" s="7">
        <f>IF([1]source_data!G213="","",IF([1]source_data!G213="","",[1]source_data!G213))</f>
        <v>930</v>
      </c>
      <c r="E211" s="6" t="str">
        <f>IF([1]source_data!G213="","",[1]tailored_settings!$B$3)</f>
        <v>GBP</v>
      </c>
      <c r="F211" s="8">
        <f>IF([1]source_data!G213="","",IF([1]source_data!H213="","",[1]source_data!H213))</f>
        <v>45237</v>
      </c>
      <c r="G211" s="6" t="str">
        <f>IF([1]source_data!G213="","",[1]tailored_settings!$B$5)</f>
        <v>Individual Recipient</v>
      </c>
      <c r="H211" s="6" t="str">
        <f>IF([1]source_data!G213="","",IF(AND([1]source_data!A213&lt;&gt;"",[1]tailored_settings!$B$16="Publish"),CONCATENATE([1]tailored_settings!$B$2&amp;[1]source_data!A213),IF(AND([1]source_data!A213&lt;&gt;"",[1]tailored_settings!$B$16="Do not publish"),CONCATENATE([1]tailored_settings!$B$4&amp;TEXT(ROW(A211)-1,"0000")&amp;"_"&amp;TEXT(F211,"yyyy-mm")),CONCATENATE([1]tailored_settings!$B$4&amp;TEXT(ROW(A211)-1,"0000")&amp;"_"&amp;TEXT(F211,"yyyy-mm")))))</f>
        <v>360G-Longleigh-IND-0210_2023-11</v>
      </c>
      <c r="I211" s="6" t="str">
        <f>IF([1]source_data!G213="","",[1]tailored_settings!$B$7)</f>
        <v>Longleigh Foundation</v>
      </c>
      <c r="J211" s="6" t="str">
        <f>IF([1]source_data!G213="","",[1]tailored_settings!$B$6)</f>
        <v>GB-CHC-1169016</v>
      </c>
      <c r="K211" s="6" t="str">
        <f>IF([1]source_data!G213="","",IF([1]source_data!I213="","",VLOOKUP([1]source_data!I213,[1]codelist_mapping!A:C,3,FALSE)))</f>
        <v>GTIR030</v>
      </c>
      <c r="L211" s="6" t="str">
        <f>IF([1]source_data!G213="","",IF([1]source_data!J213="","",VLOOKUP([1]source_data!J213,[1]codelist_mapping!A:C,3,FALSE)))</f>
        <v/>
      </c>
      <c r="M211" s="6" t="str">
        <f>IF([1]source_data!G213="","",IF([1]source_data!K213="","",IF([1]source_data!M213&lt;&gt;"",CONCATENATE(VLOOKUP([1]source_data!K213,[1]codelist_mapping!F:H,3,FALSE)&amp;";"&amp;VLOOKUP([1]source_data!L213,[1]codelist_mapping!F:H,3,FALSE)&amp;";"&amp;VLOOKUP([1]source_data!M213,[1]codelist_mapping!F:H,3,FALSE)),IF([1]source_data!L213&lt;&gt;"",CONCATENATE(VLOOKUP([1]source_data!K213,[1]codelist_mapping!F:H,3,FALSE)&amp;";"&amp;VLOOKUP([1]source_data!L213,[1]codelist_mapping!F:H,3,FALSE)),IF([1]source_data!K213&lt;&gt;"",CONCATENATE(VLOOKUP([1]source_data!K213,[1]codelist_mapping!F:H,3,FALSE)))))))</f>
        <v>GTIP070;GTIP050;GTIP080</v>
      </c>
      <c r="N211" s="9" t="str">
        <f>IF([1]source_data!G213="","",IF([1]source_data!D213="","",VLOOKUP([1]source_data!D213,[1]geo_data!A:I,9,FALSE)))</f>
        <v>Ruddington</v>
      </c>
      <c r="O211" s="9" t="str">
        <f>IF([1]source_data!G213="","",IF([1]source_data!D213="","",VLOOKUP([1]source_data!D213,[1]geo_data!A:I,8,FALSE)))</f>
        <v>E05014985</v>
      </c>
      <c r="P211" s="9" t="str">
        <f>IF([1]source_data!G213="","",IF(LEFT(O211,3)="E05","WD",IF(LEFT(O211,3)="S13","WD",IF(LEFT(O211,3)="W05","WD",IF(LEFT(O211,3)="W06","UA",IF(LEFT(O211,3)="S12","CA",IF(LEFT(O211,3)="E06","UA",IF(LEFT(O211,3)="E07","NMD",IF(LEFT(O211,3)="E08","MD",IF(LEFT(O211,3)="E09","LONB"))))))))))</f>
        <v>WD</v>
      </c>
      <c r="Q211" s="9" t="str">
        <f>IF([1]source_data!G213="","",IF([1]source_data!D213="","",VLOOKUP([1]source_data!D213,[1]geo_data!A:I,7,FALSE)))</f>
        <v>Rushcliffe</v>
      </c>
      <c r="R211" s="9" t="str">
        <f>IF([1]source_data!G213="","",IF([1]source_data!D213="","",VLOOKUP([1]source_data!D213,[1]geo_data!A:I,6,FALSE)))</f>
        <v>E07000176</v>
      </c>
      <c r="S211" s="9" t="str">
        <f>IF([1]source_data!G213="","",IF(LEFT(R211,3)="E05","WD",IF(LEFT(R211,3)="S13","WD",IF(LEFT(R211,3)="W05","WD",IF(LEFT(R211,3)="W06","UA",IF(LEFT(R211,3)="S12","CA",IF(LEFT(R211,3)="E06","UA",IF(LEFT(R211,3)="E07","NMD",IF(LEFT(R211,3)="E08","MD",IF(LEFT(R211,3)="E09","LONB"))))))))))</f>
        <v>NMD</v>
      </c>
      <c r="T211" s="6" t="str">
        <f>IF([1]source_data!G213="","",IF([1]source_data!N213="","",[1]source_data!N213))</f>
        <v>Hardship Grant</v>
      </c>
      <c r="U211" s="10">
        <f>IF([1]source_data!G213="","",[1]tailored_settings!$B$8)</f>
        <v>45622</v>
      </c>
      <c r="V211" s="6" t="str">
        <f>IF([1]source_data!G213="","",[1]tailored_settings!$B$9)</f>
        <v>http://www.longleigh.org/</v>
      </c>
      <c r="W211" s="8">
        <f>IF([1]source_data!G213="","",IF([1]source_data!O213="","",[1]source_data!O213))</f>
        <v>45237</v>
      </c>
      <c r="X211" s="8">
        <f>IF([1]source_data!G213="","",IF([1]source_data!P213="","",[1]source_data!P213))</f>
        <v>45420</v>
      </c>
      <c r="Y211" s="6" t="str">
        <f>IF([1]source_data!G213="","",IF([1]source_data!Q213="","",[1]source_data!Q213))</f>
        <v/>
      </c>
      <c r="Z211" s="11" t="str">
        <f>IF([1]source_data!G213="","",IF([1]source_data!I213="","",[1]tailored_settings!$B$10))</f>
        <v>Primary grant reason</v>
      </c>
      <c r="AA211" s="11" t="str">
        <f>IF([1]source_data!G213="","",IF([1]source_data!I213="","",[1]source_data!I213))</f>
        <v>1. Customer (or family member residing with them) with a diagnosed condition or disability (physical and/or sensory and/or behavioural)</v>
      </c>
      <c r="AB211" s="11" t="str">
        <f>IF([1]source_data!G213="","",IF([1]source_data!J213="","",[1]tailored_settings!$B$11))</f>
        <v/>
      </c>
      <c r="AC211" s="11" t="str">
        <f>IF([1]source_data!G213="","",IF([1]source_data!J213="","",[1]source_data!J213))</f>
        <v/>
      </c>
      <c r="AD211" s="11" t="str">
        <f>IF([1]source_data!G213="","",IF([1]source_data!K213="","",[1]tailored_settings!$B$12))</f>
        <v>Grant purpose</v>
      </c>
      <c r="AE211" s="11" t="str">
        <f>IF([1]source_data!G213="","",IF([1]source_data!K213="","",[1]source_data!K213))</f>
        <v>Food Vouchers</v>
      </c>
      <c r="AF211" s="11" t="str">
        <f>IF([1]source_data!G213="","",IF([1]source_data!L213="","",[1]tailored_settings!$B$13))</f>
        <v>Grant purpose</v>
      </c>
      <c r="AG211" s="11" t="str">
        <f>IF([1]source_data!G213="","",IF([1]source_data!L213="","",[1]source_data!L213))</f>
        <v>Utility Vouchers</v>
      </c>
      <c r="AH211" s="11" t="str">
        <f>IF([1]source_data!G213="","",IF([1]source_data!M213="","",[1]tailored_settings!$B$14))</f>
        <v>Grant purpose</v>
      </c>
      <c r="AI211" s="11" t="str">
        <f>IF([1]source_data!G213="","",IF([1]source_data!M213="","",[1]source_data!M213))</f>
        <v>Clothing</v>
      </c>
    </row>
    <row r="212" spans="1:35" x14ac:dyDescent="0.2">
      <c r="A212" s="6" t="str">
        <f>IF([1]source_data!G214="","",IF(AND([1]source_data!C214&lt;&gt;"",[1]tailored_settings!$B$15="Publish"),CONCATENATE([1]tailored_settings!$B$2&amp;[1]source_data!C214),IF(AND([1]source_data!C214&lt;&gt;"",[1]tailored_settings!$B$15="Do not publish"),CONCATENATE([1]tailored_settings!$B$2&amp;TEXT(ROW(A212)-1,"0000")&amp;"_"&amp;TEXT(F212,"yyyy-mm")),CONCATENATE([1]tailored_settings!$B$2&amp;TEXT(ROW(A212)-1,"0000")&amp;"_"&amp;TEXT(F212,"yyyy-mm")))))</f>
        <v>360G-Longleigh-E23-00238W</v>
      </c>
      <c r="B212" s="6" t="str">
        <f>IF([1]source_data!G214="","",IF([1]source_data!E214&lt;&gt;"",[1]source_data!E214,CONCATENATE("Grant to "&amp;G212)))</f>
        <v>Grant to Individual Recipient</v>
      </c>
      <c r="C212" s="6" t="str">
        <f>IF([1]source_data!G214="","",IF([1]source_data!F214="","",[1]source_data!F214))</f>
        <v>Helping to alleviate financial hardship</v>
      </c>
      <c r="D212" s="7">
        <f>IF([1]source_data!G214="","",IF([1]source_data!G214="","",[1]source_data!G214))</f>
        <v>575</v>
      </c>
      <c r="E212" s="6" t="str">
        <f>IF([1]source_data!G214="","",[1]tailored_settings!$B$3)</f>
        <v>GBP</v>
      </c>
      <c r="F212" s="8">
        <f>IF([1]source_data!G214="","",IF([1]source_data!H214="","",[1]source_data!H214))</f>
        <v>45237</v>
      </c>
      <c r="G212" s="6" t="str">
        <f>IF([1]source_data!G214="","",[1]tailored_settings!$B$5)</f>
        <v>Individual Recipient</v>
      </c>
      <c r="H212" s="6" t="str">
        <f>IF([1]source_data!G214="","",IF(AND([1]source_data!A214&lt;&gt;"",[1]tailored_settings!$B$16="Publish"),CONCATENATE([1]tailored_settings!$B$2&amp;[1]source_data!A214),IF(AND([1]source_data!A214&lt;&gt;"",[1]tailored_settings!$B$16="Do not publish"),CONCATENATE([1]tailored_settings!$B$4&amp;TEXT(ROW(A212)-1,"0000")&amp;"_"&amp;TEXT(F212,"yyyy-mm")),CONCATENATE([1]tailored_settings!$B$4&amp;TEXT(ROW(A212)-1,"0000")&amp;"_"&amp;TEXT(F212,"yyyy-mm")))))</f>
        <v>360G-Longleigh-IND-0211_2023-11</v>
      </c>
      <c r="I212" s="6" t="str">
        <f>IF([1]source_data!G214="","",[1]tailored_settings!$B$7)</f>
        <v>Longleigh Foundation</v>
      </c>
      <c r="J212" s="6" t="str">
        <f>IF([1]source_data!G214="","",[1]tailored_settings!$B$6)</f>
        <v>GB-CHC-1169016</v>
      </c>
      <c r="K212" s="6" t="str">
        <f>IF([1]source_data!G214="","",IF([1]source_data!I214="","",VLOOKUP([1]source_data!I214,[1]codelist_mapping!A:C,3,FALSE)))</f>
        <v>GTIR030</v>
      </c>
      <c r="L212" s="6" t="str">
        <f>IF([1]source_data!G214="","",IF([1]source_data!J214="","",VLOOKUP([1]source_data!J214,[1]codelist_mapping!A:C,3,FALSE)))</f>
        <v/>
      </c>
      <c r="M212" s="6" t="str">
        <f>IF([1]source_data!G214="","",IF([1]source_data!K214="","",IF([1]source_data!M214&lt;&gt;"",CONCATENATE(VLOOKUP([1]source_data!K214,[1]codelist_mapping!F:H,3,FALSE)&amp;";"&amp;VLOOKUP([1]source_data!L214,[1]codelist_mapping!F:H,3,FALSE)&amp;";"&amp;VLOOKUP([1]source_data!M214,[1]codelist_mapping!F:H,3,FALSE)),IF([1]source_data!L214&lt;&gt;"",CONCATENATE(VLOOKUP([1]source_data!K214,[1]codelist_mapping!F:H,3,FALSE)&amp;";"&amp;VLOOKUP([1]source_data!L214,[1]codelist_mapping!F:H,3,FALSE)),IF([1]source_data!K214&lt;&gt;"",CONCATENATE(VLOOKUP([1]source_data!K214,[1]codelist_mapping!F:H,3,FALSE)))))))</f>
        <v>GTIP020;GTIP050</v>
      </c>
      <c r="N212" s="9" t="str">
        <f>IF([1]source_data!G214="","",IF([1]source_data!D214="","",VLOOKUP([1]source_data!D214,[1]geo_data!A:I,9,FALSE)))</f>
        <v>Sedgley</v>
      </c>
      <c r="O212" s="9" t="str">
        <f>IF([1]source_data!G214="","",IF([1]source_data!D214="","",VLOOKUP([1]source_data!D214,[1]geo_data!A:I,8,FALSE)))</f>
        <v>E05001256</v>
      </c>
      <c r="P212" s="9" t="str">
        <f>IF([1]source_data!G214="","",IF(LEFT(O212,3)="E05","WD",IF(LEFT(O212,3)="S13","WD",IF(LEFT(O212,3)="W05","WD",IF(LEFT(O212,3)="W06","UA",IF(LEFT(O212,3)="S12","CA",IF(LEFT(O212,3)="E06","UA",IF(LEFT(O212,3)="E07","NMD",IF(LEFT(O212,3)="E08","MD",IF(LEFT(O212,3)="E09","LONB"))))))))))</f>
        <v>WD</v>
      </c>
      <c r="Q212" s="9" t="str">
        <f>IF([1]source_data!G214="","",IF([1]source_data!D214="","",VLOOKUP([1]source_data!D214,[1]geo_data!A:I,7,FALSE)))</f>
        <v>Dudley</v>
      </c>
      <c r="R212" s="9" t="str">
        <f>IF([1]source_data!G214="","",IF([1]source_data!D214="","",VLOOKUP([1]source_data!D214,[1]geo_data!A:I,6,FALSE)))</f>
        <v>E08000027</v>
      </c>
      <c r="S212" s="9" t="str">
        <f>IF([1]source_data!G214="","",IF(LEFT(R212,3)="E05","WD",IF(LEFT(R212,3)="S13","WD",IF(LEFT(R212,3)="W05","WD",IF(LEFT(R212,3)="W06","UA",IF(LEFT(R212,3)="S12","CA",IF(LEFT(R212,3)="E06","UA",IF(LEFT(R212,3)="E07","NMD",IF(LEFT(R212,3)="E08","MD",IF(LEFT(R212,3)="E09","LONB"))))))))))</f>
        <v>MD</v>
      </c>
      <c r="T212" s="6" t="str">
        <f>IF([1]source_data!G214="","",IF([1]source_data!N214="","",[1]source_data!N214))</f>
        <v>Hardship Grant</v>
      </c>
      <c r="U212" s="10">
        <f>IF([1]source_data!G214="","",[1]tailored_settings!$B$8)</f>
        <v>45622</v>
      </c>
      <c r="V212" s="6" t="str">
        <f>IF([1]source_data!G214="","",[1]tailored_settings!$B$9)</f>
        <v>http://www.longleigh.org/</v>
      </c>
      <c r="W212" s="8">
        <f>IF([1]source_data!G214="","",IF([1]source_data!O214="","",[1]source_data!O214))</f>
        <v>45237</v>
      </c>
      <c r="X212" s="8">
        <f>IF([1]source_data!G214="","",IF([1]source_data!P214="","",[1]source_data!P214))</f>
        <v>45408</v>
      </c>
      <c r="Y212" s="6" t="str">
        <f>IF([1]source_data!G214="","",IF([1]source_data!Q214="","",[1]source_data!Q214))</f>
        <v/>
      </c>
      <c r="Z212" s="11" t="str">
        <f>IF([1]source_data!G214="","",IF([1]source_data!I214="","",[1]tailored_settings!$B$10))</f>
        <v>Primary grant reason</v>
      </c>
      <c r="AA212" s="11" t="str">
        <f>IF([1]source_data!G214="","",IF([1]source_data!I214="","",[1]source_data!I214))</f>
        <v>1. Customer (or family member residing with them) with a diagnosed condition or disability (physical and/or sensory and/or behavioural)</v>
      </c>
      <c r="AB212" s="11" t="str">
        <f>IF([1]source_data!G214="","",IF([1]source_data!J214="","",[1]tailored_settings!$B$11))</f>
        <v/>
      </c>
      <c r="AC212" s="11" t="str">
        <f>IF([1]source_data!G214="","",IF([1]source_data!J214="","",[1]source_data!J214))</f>
        <v/>
      </c>
      <c r="AD212" s="11" t="str">
        <f>IF([1]source_data!G214="","",IF([1]source_data!K214="","",[1]tailored_settings!$B$12))</f>
        <v>Grant purpose</v>
      </c>
      <c r="AE212" s="11" t="str">
        <f>IF([1]source_data!G214="","",IF([1]source_data!K214="","",[1]source_data!K214))</f>
        <v>Appliances</v>
      </c>
      <c r="AF212" s="11" t="str">
        <f>IF([1]source_data!G214="","",IF([1]source_data!L214="","",[1]tailored_settings!$B$13))</f>
        <v>Grant purpose</v>
      </c>
      <c r="AG212" s="11" t="str">
        <f>IF([1]source_data!G214="","",IF([1]source_data!L214="","",[1]source_data!L214))</f>
        <v>Utility Vouchers</v>
      </c>
      <c r="AH212" s="11" t="str">
        <f>IF([1]source_data!G214="","",IF([1]source_data!M214="","",[1]tailored_settings!$B$14))</f>
        <v/>
      </c>
      <c r="AI212" s="11" t="str">
        <f>IF([1]source_data!G214="","",IF([1]source_data!M214="","",[1]source_data!M214))</f>
        <v/>
      </c>
    </row>
    <row r="213" spans="1:35" x14ac:dyDescent="0.2">
      <c r="A213" s="6" t="str">
        <f>IF([1]source_data!G215="","",IF(AND([1]source_data!C215&lt;&gt;"",[1]tailored_settings!$B$15="Publish"),CONCATENATE([1]tailored_settings!$B$2&amp;[1]source_data!C215),IF(AND([1]source_data!C215&lt;&gt;"",[1]tailored_settings!$B$15="Do not publish"),CONCATENATE([1]tailored_settings!$B$2&amp;TEXT(ROW(A213)-1,"0000")&amp;"_"&amp;TEXT(F213,"yyyy-mm")),CONCATENATE([1]tailored_settings!$B$2&amp;TEXT(ROW(A213)-1,"0000")&amp;"_"&amp;TEXT(F213,"yyyy-mm")))))</f>
        <v>360G-Longleigh-E23-00240W</v>
      </c>
      <c r="B213" s="6" t="str">
        <f>IF([1]source_data!G215="","",IF([1]source_data!E215&lt;&gt;"",[1]source_data!E215,CONCATENATE("Grant to "&amp;G213)))</f>
        <v>Grant to Individual Recipient</v>
      </c>
      <c r="C213" s="6" t="str">
        <f>IF([1]source_data!G215="","",IF([1]source_data!F215="","",[1]source_data!F215))</f>
        <v>Helping to alleviate financial hardship</v>
      </c>
      <c r="D213" s="7">
        <f>IF([1]source_data!G215="","",IF([1]source_data!G215="","",[1]source_data!G215))</f>
        <v>1589.6</v>
      </c>
      <c r="E213" s="6" t="str">
        <f>IF([1]source_data!G215="","",[1]tailored_settings!$B$3)</f>
        <v>GBP</v>
      </c>
      <c r="F213" s="8">
        <f>IF([1]source_data!G215="","",IF([1]source_data!H215="","",[1]source_data!H215))</f>
        <v>45237</v>
      </c>
      <c r="G213" s="6" t="str">
        <f>IF([1]source_data!G215="","",[1]tailored_settings!$B$5)</f>
        <v>Individual Recipient</v>
      </c>
      <c r="H213" s="6" t="str">
        <f>IF([1]source_data!G215="","",IF(AND([1]source_data!A215&lt;&gt;"",[1]tailored_settings!$B$16="Publish"),CONCATENATE([1]tailored_settings!$B$2&amp;[1]source_data!A215),IF(AND([1]source_data!A215&lt;&gt;"",[1]tailored_settings!$B$16="Do not publish"),CONCATENATE([1]tailored_settings!$B$4&amp;TEXT(ROW(A213)-1,"0000")&amp;"_"&amp;TEXT(F213,"yyyy-mm")),CONCATENATE([1]tailored_settings!$B$4&amp;TEXT(ROW(A213)-1,"0000")&amp;"_"&amp;TEXT(F213,"yyyy-mm")))))</f>
        <v>360G-Longleigh-IND-0212_2023-11</v>
      </c>
      <c r="I213" s="6" t="str">
        <f>IF([1]source_data!G215="","",[1]tailored_settings!$B$7)</f>
        <v>Longleigh Foundation</v>
      </c>
      <c r="J213" s="6" t="str">
        <f>IF([1]source_data!G215="","",[1]tailored_settings!$B$6)</f>
        <v>GB-CHC-1169016</v>
      </c>
      <c r="K213" s="6" t="str">
        <f>IF([1]source_data!G215="","",IF([1]source_data!I215="","",VLOOKUP([1]source_data!I215,[1]codelist_mapping!A:C,3,FALSE)))</f>
        <v>GTIR080</v>
      </c>
      <c r="L213" s="6" t="str">
        <f>IF([1]source_data!G215="","",IF([1]source_data!J215="","",VLOOKUP([1]source_data!J215,[1]codelist_mapping!A:C,3,FALSE)))</f>
        <v/>
      </c>
      <c r="M213" s="6" t="str">
        <f>IF([1]source_data!G215="","",IF([1]source_data!K215="","",IF([1]source_data!M215&lt;&gt;"",CONCATENATE(VLOOKUP([1]source_data!K215,[1]codelist_mapping!F:H,3,FALSE)&amp;";"&amp;VLOOKUP([1]source_data!L215,[1]codelist_mapping!F:H,3,FALSE)&amp;";"&amp;VLOOKUP([1]source_data!M215,[1]codelist_mapping!F:H,3,FALSE)),IF([1]source_data!L215&lt;&gt;"",CONCATENATE(VLOOKUP([1]source_data!K215,[1]codelist_mapping!F:H,3,FALSE)&amp;";"&amp;VLOOKUP([1]source_data!L215,[1]codelist_mapping!F:H,3,FALSE)),IF([1]source_data!K215&lt;&gt;"",CONCATENATE(VLOOKUP([1]source_data!K215,[1]codelist_mapping!F:H,3,FALSE)))))))</f>
        <v>GTIP020</v>
      </c>
      <c r="N213" s="9" t="str">
        <f>IF([1]source_data!G215="","",IF([1]source_data!D215="","",VLOOKUP([1]source_data!D215,[1]geo_data!A:I,9,FALSE)))</f>
        <v>Castle</v>
      </c>
      <c r="O213" s="9" t="str">
        <f>IF([1]source_data!G215="","",IF([1]source_data!D215="","",VLOOKUP([1]source_data!D215,[1]geo_data!A:I,8,FALSE)))</f>
        <v>E05007695</v>
      </c>
      <c r="P213" s="9" t="str">
        <f>IF([1]source_data!G215="","",IF(LEFT(O213,3)="E05","WD",IF(LEFT(O213,3)="S13","WD",IF(LEFT(O213,3)="W05","WD",IF(LEFT(O213,3)="W06","UA",IF(LEFT(O213,3)="S12","CA",IF(LEFT(O213,3)="E06","UA",IF(LEFT(O213,3)="E07","NMD",IF(LEFT(O213,3)="E08","MD",IF(LEFT(O213,3)="E09","LONB"))))))))))</f>
        <v>WD</v>
      </c>
      <c r="Q213" s="9" t="str">
        <f>IF([1]source_data!G215="","",IF([1]source_data!D215="","",VLOOKUP([1]source_data!D215,[1]geo_data!A:I,7,FALSE)))</f>
        <v>Worthing</v>
      </c>
      <c r="R213" s="9" t="str">
        <f>IF([1]source_data!G215="","",IF([1]source_data!D215="","",VLOOKUP([1]source_data!D215,[1]geo_data!A:I,6,FALSE)))</f>
        <v>E07000229</v>
      </c>
      <c r="S213" s="9" t="str">
        <f>IF([1]source_data!G215="","",IF(LEFT(R213,3)="E05","WD",IF(LEFT(R213,3)="S13","WD",IF(LEFT(R213,3)="W05","WD",IF(LEFT(R213,3)="W06","UA",IF(LEFT(R213,3)="S12","CA",IF(LEFT(R213,3)="E06","UA",IF(LEFT(R213,3)="E07","NMD",IF(LEFT(R213,3)="E08","MD",IF(LEFT(R213,3)="E09","LONB"))))))))))</f>
        <v>NMD</v>
      </c>
      <c r="T213" s="6" t="str">
        <f>IF([1]source_data!G215="","",IF([1]source_data!N215="","",[1]source_data!N215))</f>
        <v>Hardship Grant</v>
      </c>
      <c r="U213" s="10">
        <f>IF([1]source_data!G215="","",[1]tailored_settings!$B$8)</f>
        <v>45622</v>
      </c>
      <c r="V213" s="6" t="str">
        <f>IF([1]source_data!G215="","",[1]tailored_settings!$B$9)</f>
        <v>http://www.longleigh.org/</v>
      </c>
      <c r="W213" s="8">
        <f>IF([1]source_data!G215="","",IF([1]source_data!O215="","",[1]source_data!O215))</f>
        <v>45237</v>
      </c>
      <c r="X213" s="8">
        <f>IF([1]source_data!G215="","",IF([1]source_data!P215="","",[1]source_data!P215))</f>
        <v>45450</v>
      </c>
      <c r="Y213" s="6" t="str">
        <f>IF([1]source_data!G215="","",IF([1]source_data!Q215="","",[1]source_data!Q215))</f>
        <v/>
      </c>
      <c r="Z213" s="11" t="str">
        <f>IF([1]source_data!G215="","",IF([1]source_data!I215="","",[1]tailored_settings!$B$10))</f>
        <v>Primary grant reason</v>
      </c>
      <c r="AA213" s="11" t="str">
        <f>IF([1]source_data!G215="","",IF([1]source_data!I215="","",[1]source_data!I215))</f>
        <v>3  Customer/family moving from homelessness/supported living into independent living</v>
      </c>
      <c r="AB213" s="11" t="str">
        <f>IF([1]source_data!G215="","",IF([1]source_data!J215="","",[1]tailored_settings!$B$11))</f>
        <v/>
      </c>
      <c r="AC213" s="11" t="str">
        <f>IF([1]source_data!G215="","",IF([1]source_data!J215="","",[1]source_data!J215))</f>
        <v/>
      </c>
      <c r="AD213" s="11" t="str">
        <f>IF([1]source_data!G215="","",IF([1]source_data!K215="","",[1]tailored_settings!$B$12))</f>
        <v>Grant purpose</v>
      </c>
      <c r="AE213" s="11" t="str">
        <f>IF([1]source_data!G215="","",IF([1]source_data!K215="","",[1]source_data!K215))</f>
        <v xml:space="preserve">Furniture </v>
      </c>
      <c r="AF213" s="11" t="str">
        <f>IF([1]source_data!G215="","",IF([1]source_data!L215="","",[1]tailored_settings!$B$13))</f>
        <v/>
      </c>
      <c r="AG213" s="11" t="str">
        <f>IF([1]source_data!G215="","",IF([1]source_data!L215="","",[1]source_data!L215))</f>
        <v/>
      </c>
      <c r="AH213" s="11" t="str">
        <f>IF([1]source_data!G215="","",IF([1]source_data!M215="","",[1]tailored_settings!$B$14))</f>
        <v/>
      </c>
      <c r="AI213" s="11" t="str">
        <f>IF([1]source_data!G215="","",IF([1]source_data!M215="","",[1]source_data!M215))</f>
        <v/>
      </c>
    </row>
    <row r="214" spans="1:35" x14ac:dyDescent="0.2">
      <c r="A214" s="6" t="str">
        <f>IF([1]source_data!G216="","",IF(AND([1]source_data!C216&lt;&gt;"",[1]tailored_settings!$B$15="Publish"),CONCATENATE([1]tailored_settings!$B$2&amp;[1]source_data!C216),IF(AND([1]source_data!C216&lt;&gt;"",[1]tailored_settings!$B$15="Do not publish"),CONCATENATE([1]tailored_settings!$B$2&amp;TEXT(ROW(A214)-1,"0000")&amp;"_"&amp;TEXT(F214,"yyyy-mm")),CONCATENATE([1]tailored_settings!$B$2&amp;TEXT(ROW(A214)-1,"0000")&amp;"_"&amp;TEXT(F214,"yyyy-mm")))))</f>
        <v>360G-Longleigh-E23-00241W</v>
      </c>
      <c r="B214" s="6" t="str">
        <f>IF([1]source_data!G216="","",IF([1]source_data!E216&lt;&gt;"",[1]source_data!E216,CONCATENATE("Grant to "&amp;G214)))</f>
        <v>Grant to Individual Recipient</v>
      </c>
      <c r="C214" s="6" t="str">
        <f>IF([1]source_data!G216="","",IF([1]source_data!F216="","",[1]source_data!F216))</f>
        <v>Providing financial aid after an impactful incident</v>
      </c>
      <c r="D214" s="7">
        <f>IF([1]source_data!G216="","",IF([1]source_data!G216="","",[1]source_data!G216))</f>
        <v>1168.31</v>
      </c>
      <c r="E214" s="6" t="str">
        <f>IF([1]source_data!G216="","",[1]tailored_settings!$B$3)</f>
        <v>GBP</v>
      </c>
      <c r="F214" s="8">
        <f>IF([1]source_data!G216="","",IF([1]source_data!H216="","",[1]source_data!H216))</f>
        <v>45238</v>
      </c>
      <c r="G214" s="6" t="str">
        <f>IF([1]source_data!G216="","",[1]tailored_settings!$B$5)</f>
        <v>Individual Recipient</v>
      </c>
      <c r="H214" s="6" t="str">
        <f>IF([1]source_data!G216="","",IF(AND([1]source_data!A216&lt;&gt;"",[1]tailored_settings!$B$16="Publish"),CONCATENATE([1]tailored_settings!$B$2&amp;[1]source_data!A216),IF(AND([1]source_data!A216&lt;&gt;"",[1]tailored_settings!$B$16="Do not publish"),CONCATENATE([1]tailored_settings!$B$4&amp;TEXT(ROW(A214)-1,"0000")&amp;"_"&amp;TEXT(F214,"yyyy-mm")),CONCATENATE([1]tailored_settings!$B$4&amp;TEXT(ROW(A214)-1,"0000")&amp;"_"&amp;TEXT(F214,"yyyy-mm")))))</f>
        <v>360G-Longleigh-IND-0213_2023-11</v>
      </c>
      <c r="I214" s="6" t="str">
        <f>IF([1]source_data!G216="","",[1]tailored_settings!$B$7)</f>
        <v>Longleigh Foundation</v>
      </c>
      <c r="J214" s="6" t="str">
        <f>IF([1]source_data!G216="","",[1]tailored_settings!$B$6)</f>
        <v>GB-CHC-1169016</v>
      </c>
      <c r="K214" s="6" t="str">
        <f>IF([1]source_data!G216="","",IF([1]source_data!I216="","",VLOOKUP([1]source_data!I216,[1]codelist_mapping!A:C,3,FALSE)))</f>
        <v>GTIR030</v>
      </c>
      <c r="L214" s="6" t="str">
        <f>IF([1]source_data!G216="","",IF([1]source_data!J216="","",VLOOKUP([1]source_data!J216,[1]codelist_mapping!A:C,3,FALSE)))</f>
        <v/>
      </c>
      <c r="M214" s="6" t="str">
        <f>IF([1]source_data!G216="","",IF([1]source_data!K216="","",IF([1]source_data!M216&lt;&gt;"",CONCATENATE(VLOOKUP([1]source_data!K216,[1]codelist_mapping!F:H,3,FALSE)&amp;";"&amp;VLOOKUP([1]source_data!L216,[1]codelist_mapping!F:H,3,FALSE)&amp;";"&amp;VLOOKUP([1]source_data!M216,[1]codelist_mapping!F:H,3,FALSE)),IF([1]source_data!L216&lt;&gt;"",CONCATENATE(VLOOKUP([1]source_data!K216,[1]codelist_mapping!F:H,3,FALSE)&amp;";"&amp;VLOOKUP([1]source_data!L216,[1]codelist_mapping!F:H,3,FALSE)),IF([1]source_data!K216&lt;&gt;"",CONCATENATE(VLOOKUP([1]source_data!K216,[1]codelist_mapping!F:H,3,FALSE)))))))</f>
        <v>GTIP020;GTIP060</v>
      </c>
      <c r="N214" s="9" t="str">
        <f>IF([1]source_data!G216="","",IF([1]source_data!D216="","",VLOOKUP([1]source_data!D216,[1]geo_data!A:I,9,FALSE)))</f>
        <v>Westbourne &amp; West Cliff</v>
      </c>
      <c r="O214" s="9" t="str">
        <f>IF([1]source_data!G216="","",IF([1]source_data!D216="","",VLOOKUP([1]source_data!D216,[1]geo_data!A:I,8,FALSE)))</f>
        <v>E05012680</v>
      </c>
      <c r="P214" s="9" t="str">
        <f>IF([1]source_data!G216="","",IF(LEFT(O214,3)="E05","WD",IF(LEFT(O214,3)="S13","WD",IF(LEFT(O214,3)="W05","WD",IF(LEFT(O214,3)="W06","UA",IF(LEFT(O214,3)="S12","CA",IF(LEFT(O214,3)="E06","UA",IF(LEFT(O214,3)="E07","NMD",IF(LEFT(O214,3)="E08","MD",IF(LEFT(O214,3)="E09","LONB"))))))))))</f>
        <v>WD</v>
      </c>
      <c r="Q214" s="9" t="str">
        <f>IF([1]source_data!G216="","",IF([1]source_data!D216="","",VLOOKUP([1]source_data!D216,[1]geo_data!A:I,7,FALSE)))</f>
        <v>Bournemouth, Christchurch and Poole</v>
      </c>
      <c r="R214" s="9" t="str">
        <f>IF([1]source_data!G216="","",IF([1]source_data!D216="","",VLOOKUP([1]source_data!D216,[1]geo_data!A:I,6,FALSE)))</f>
        <v>E06000058</v>
      </c>
      <c r="S214" s="9" t="str">
        <f>IF([1]source_data!G216="","",IF(LEFT(R214,3)="E05","WD",IF(LEFT(R214,3)="S13","WD",IF(LEFT(R214,3)="W05","WD",IF(LEFT(R214,3)="W06","UA",IF(LEFT(R214,3)="S12","CA",IF(LEFT(R214,3)="E06","UA",IF(LEFT(R214,3)="E07","NMD",IF(LEFT(R214,3)="E08","MD",IF(LEFT(R214,3)="E09","LONB"))))))))))</f>
        <v>UA</v>
      </c>
      <c r="T214" s="6" t="str">
        <f>IF([1]source_data!G216="","",IF([1]source_data!N216="","",[1]source_data!N216))</f>
        <v>Critical Incident Grant</v>
      </c>
      <c r="U214" s="10">
        <f>IF([1]source_data!G216="","",[1]tailored_settings!$B$8)</f>
        <v>45622</v>
      </c>
      <c r="V214" s="6" t="str">
        <f>IF([1]source_data!G216="","",[1]tailored_settings!$B$9)</f>
        <v>http://www.longleigh.org/</v>
      </c>
      <c r="W214" s="8">
        <f>IF([1]source_data!G216="","",IF([1]source_data!O216="","",[1]source_data!O216))</f>
        <v>45238</v>
      </c>
      <c r="X214" s="8">
        <f>IF([1]source_data!G216="","",IF([1]source_data!P216="","",[1]source_data!P216))</f>
        <v>45269</v>
      </c>
      <c r="Y214" s="6" t="str">
        <f>IF([1]source_data!G216="","",IF([1]source_data!Q216="","",[1]source_data!Q216))</f>
        <v/>
      </c>
      <c r="Z214" s="11" t="str">
        <f>IF([1]source_data!G216="","",IF([1]source_data!I216="","",[1]tailored_settings!$B$10))</f>
        <v>Primary grant reason</v>
      </c>
      <c r="AA214" s="11" t="str">
        <f>IF([1]source_data!G216="","",IF([1]source_data!I216="","",[1]source_data!I216))</f>
        <v>1. Customer (or family member residing with them) with a diagnosed condition or disability (physical and/or sensory and/or behavioural)</v>
      </c>
      <c r="AB214" s="11" t="str">
        <f>IF([1]source_data!G216="","",IF([1]source_data!J216="","",[1]tailored_settings!$B$11))</f>
        <v/>
      </c>
      <c r="AC214" s="11" t="str">
        <f>IF([1]source_data!G216="","",IF([1]source_data!J216="","",[1]source_data!J216))</f>
        <v/>
      </c>
      <c r="AD214" s="11" t="str">
        <f>IF([1]source_data!G216="","",IF([1]source_data!K216="","",[1]tailored_settings!$B$12))</f>
        <v>Grant purpose</v>
      </c>
      <c r="AE214" s="11" t="str">
        <f>IF([1]source_data!G216="","",IF([1]source_data!K216="","",[1]source_data!K216))</f>
        <v xml:space="preserve">Furniture </v>
      </c>
      <c r="AF214" s="11" t="str">
        <f>IF([1]source_data!G216="","",IF([1]source_data!L216="","",[1]tailored_settings!$B$13))</f>
        <v>Grant purpose</v>
      </c>
      <c r="AG214" s="11" t="str">
        <f>IF([1]source_data!G216="","",IF([1]source_data!L216="","",[1]source_data!L216))</f>
        <v>Voucher for small household items</v>
      </c>
      <c r="AH214" s="11" t="str">
        <f>IF([1]source_data!G216="","",IF([1]source_data!M216="","",[1]tailored_settings!$B$14))</f>
        <v/>
      </c>
      <c r="AI214" s="11" t="str">
        <f>IF([1]source_data!G216="","",IF([1]source_data!M216="","",[1]source_data!M216))</f>
        <v/>
      </c>
    </row>
    <row r="215" spans="1:35" x14ac:dyDescent="0.2">
      <c r="A215" s="6" t="str">
        <f>IF([1]source_data!G217="","",IF(AND([1]source_data!C217&lt;&gt;"",[1]tailored_settings!$B$15="Publish"),CONCATENATE([1]tailored_settings!$B$2&amp;[1]source_data!C217),IF(AND([1]source_data!C217&lt;&gt;"",[1]tailored_settings!$B$15="Do not publish"),CONCATENATE([1]tailored_settings!$B$2&amp;TEXT(ROW(A215)-1,"0000")&amp;"_"&amp;TEXT(F215,"yyyy-mm")),CONCATENATE([1]tailored_settings!$B$2&amp;TEXT(ROW(A215)-1,"0000")&amp;"_"&amp;TEXT(F215,"yyyy-mm")))))</f>
        <v>360G-Longleigh-E23-00242W</v>
      </c>
      <c r="B215" s="6" t="str">
        <f>IF([1]source_data!G217="","",IF([1]source_data!E217&lt;&gt;"",[1]source_data!E217,CONCATENATE("Grant to "&amp;G215)))</f>
        <v>Grant to Individual Recipient</v>
      </c>
      <c r="C215" s="6" t="str">
        <f>IF([1]source_data!G217="","",IF([1]source_data!F217="","",[1]source_data!F217))</f>
        <v>Helping to alleviate financial hardship</v>
      </c>
      <c r="D215" s="7">
        <f>IF([1]source_data!G217="","",IF([1]source_data!G217="","",[1]source_data!G217))</f>
        <v>1013</v>
      </c>
      <c r="E215" s="6" t="str">
        <f>IF([1]source_data!G217="","",[1]tailored_settings!$B$3)</f>
        <v>GBP</v>
      </c>
      <c r="F215" s="8">
        <f>IF([1]source_data!G217="","",IF([1]source_data!H217="","",[1]source_data!H217))</f>
        <v>45238</v>
      </c>
      <c r="G215" s="6" t="str">
        <f>IF([1]source_data!G217="","",[1]tailored_settings!$B$5)</f>
        <v>Individual Recipient</v>
      </c>
      <c r="H215" s="6" t="str">
        <f>IF([1]source_data!G217="","",IF(AND([1]source_data!A217&lt;&gt;"",[1]tailored_settings!$B$16="Publish"),CONCATENATE([1]tailored_settings!$B$2&amp;[1]source_data!A217),IF(AND([1]source_data!A217&lt;&gt;"",[1]tailored_settings!$B$16="Do not publish"),CONCATENATE([1]tailored_settings!$B$4&amp;TEXT(ROW(A215)-1,"0000")&amp;"_"&amp;TEXT(F215,"yyyy-mm")),CONCATENATE([1]tailored_settings!$B$4&amp;TEXT(ROW(A215)-1,"0000")&amp;"_"&amp;TEXT(F215,"yyyy-mm")))))</f>
        <v>360G-Longleigh-IND-0214_2023-11</v>
      </c>
      <c r="I215" s="6" t="str">
        <f>IF([1]source_data!G217="","",[1]tailored_settings!$B$7)</f>
        <v>Longleigh Foundation</v>
      </c>
      <c r="J215" s="6" t="str">
        <f>IF([1]source_data!G217="","",[1]tailored_settings!$B$6)</f>
        <v>GB-CHC-1169016</v>
      </c>
      <c r="K215" s="6" t="str">
        <f>IF([1]source_data!G217="","",IF([1]source_data!I217="","",VLOOKUP([1]source_data!I217,[1]codelist_mapping!A:C,3,FALSE)))</f>
        <v>GTIR040</v>
      </c>
      <c r="L215" s="6" t="str">
        <f>IF([1]source_data!G217="","",IF([1]source_data!J217="","",VLOOKUP([1]source_data!J217,[1]codelist_mapping!A:C,3,FALSE)))</f>
        <v/>
      </c>
      <c r="M215" s="6" t="str">
        <f>IF([1]source_data!G217="","",IF([1]source_data!K217="","",IF([1]source_data!M217&lt;&gt;"",CONCATENATE(VLOOKUP([1]source_data!K217,[1]codelist_mapping!F:H,3,FALSE)&amp;";"&amp;VLOOKUP([1]source_data!L217,[1]codelist_mapping!F:H,3,FALSE)&amp;";"&amp;VLOOKUP([1]source_data!M217,[1]codelist_mapping!F:H,3,FALSE)),IF([1]source_data!L217&lt;&gt;"",CONCATENATE(VLOOKUP([1]source_data!K217,[1]codelist_mapping!F:H,3,FALSE)&amp;";"&amp;VLOOKUP([1]source_data!L217,[1]codelist_mapping!F:H,3,FALSE)),IF([1]source_data!K217&lt;&gt;"",CONCATENATE(VLOOKUP([1]source_data!K217,[1]codelist_mapping!F:H,3,FALSE)))))))</f>
        <v>GTIP020;GTIP070</v>
      </c>
      <c r="N215" s="9" t="str">
        <f>IF([1]source_data!G217="","",IF([1]source_data!D217="","",VLOOKUP([1]source_data!D217,[1]geo_data!A:I,9,FALSE)))</f>
        <v>Chipping Norton</v>
      </c>
      <c r="O215" s="9" t="str">
        <f>IF([1]source_data!G217="","",IF([1]source_data!D217="","",VLOOKUP([1]source_data!D217,[1]geo_data!A:I,8,FALSE)))</f>
        <v>E05006637</v>
      </c>
      <c r="P215" s="9" t="str">
        <f>IF([1]source_data!G217="","",IF(LEFT(O215,3)="E05","WD",IF(LEFT(O215,3)="S13","WD",IF(LEFT(O215,3)="W05","WD",IF(LEFT(O215,3)="W06","UA",IF(LEFT(O215,3)="S12","CA",IF(LEFT(O215,3)="E06","UA",IF(LEFT(O215,3)="E07","NMD",IF(LEFT(O215,3)="E08","MD",IF(LEFT(O215,3)="E09","LONB"))))))))))</f>
        <v>WD</v>
      </c>
      <c r="Q215" s="9" t="str">
        <f>IF([1]source_data!G217="","",IF([1]source_data!D217="","",VLOOKUP([1]source_data!D217,[1]geo_data!A:I,7,FALSE)))</f>
        <v>West Oxfordshire</v>
      </c>
      <c r="R215" s="9" t="str">
        <f>IF([1]source_data!G217="","",IF([1]source_data!D217="","",VLOOKUP([1]source_data!D217,[1]geo_data!A:I,6,FALSE)))</f>
        <v>E07000181</v>
      </c>
      <c r="S215" s="9" t="str">
        <f>IF([1]source_data!G217="","",IF(LEFT(R215,3)="E05","WD",IF(LEFT(R215,3)="S13","WD",IF(LEFT(R215,3)="W05","WD",IF(LEFT(R215,3)="W06","UA",IF(LEFT(R215,3)="S12","CA",IF(LEFT(R215,3)="E06","UA",IF(LEFT(R215,3)="E07","NMD",IF(LEFT(R215,3)="E08","MD",IF(LEFT(R215,3)="E09","LONB"))))))))))</f>
        <v>NMD</v>
      </c>
      <c r="T215" s="6" t="str">
        <f>IF([1]source_data!G217="","",IF([1]source_data!N217="","",[1]source_data!N217))</f>
        <v>Hardship Grant</v>
      </c>
      <c r="U215" s="10">
        <f>IF([1]source_data!G217="","",[1]tailored_settings!$B$8)</f>
        <v>45622</v>
      </c>
      <c r="V215" s="6" t="str">
        <f>IF([1]source_data!G217="","",[1]tailored_settings!$B$9)</f>
        <v>http://www.longleigh.org/</v>
      </c>
      <c r="W215" s="8">
        <f>IF([1]source_data!G217="","",IF([1]source_data!O217="","",[1]source_data!O217))</f>
        <v>45238</v>
      </c>
      <c r="X215" s="8">
        <f>IF([1]source_data!G217="","",IF([1]source_data!P217="","",[1]source_data!P217))</f>
        <v>45619</v>
      </c>
      <c r="Y215" s="6" t="str">
        <f>IF([1]source_data!G217="","",IF([1]source_data!Q217="","",[1]source_data!Q217))</f>
        <v/>
      </c>
      <c r="Z215" s="11" t="str">
        <f>IF([1]source_data!G217="","",IF([1]source_data!I217="","",[1]tailored_settings!$B$10))</f>
        <v>Primary grant reason</v>
      </c>
      <c r="AA215" s="11" t="str">
        <f>IF([1]source_data!G217="","",IF([1]source_data!I217="","",[1]source_data!I217))</f>
        <v>2. Customer receiving medication and/or therapy for a mental health condition or substance addiction</v>
      </c>
      <c r="AB215" s="11" t="str">
        <f>IF([1]source_data!G217="","",IF([1]source_data!J217="","",[1]tailored_settings!$B$11))</f>
        <v/>
      </c>
      <c r="AC215" s="11" t="str">
        <f>IF([1]source_data!G217="","",IF([1]source_data!J217="","",[1]source_data!J217))</f>
        <v/>
      </c>
      <c r="AD215" s="11" t="str">
        <f>IF([1]source_data!G217="","",IF([1]source_data!K217="","",[1]tailored_settings!$B$12))</f>
        <v>Grant purpose</v>
      </c>
      <c r="AE215" s="11" t="str">
        <f>IF([1]source_data!G217="","",IF([1]source_data!K217="","",[1]source_data!K217))</f>
        <v>Appliances</v>
      </c>
      <c r="AF215" s="11" t="str">
        <f>IF([1]source_data!G217="","",IF([1]source_data!L217="","",[1]tailored_settings!$B$13))</f>
        <v>Grant purpose</v>
      </c>
      <c r="AG215" s="11" t="str">
        <f>IF([1]source_data!G217="","",IF([1]source_data!L217="","",[1]source_data!L217))</f>
        <v>Food Vouchers</v>
      </c>
      <c r="AH215" s="11" t="str">
        <f>IF([1]source_data!G217="","",IF([1]source_data!M217="","",[1]tailored_settings!$B$14))</f>
        <v/>
      </c>
      <c r="AI215" s="11" t="str">
        <f>IF([1]source_data!G217="","",IF([1]source_data!M217="","",[1]source_data!M217))</f>
        <v/>
      </c>
    </row>
    <row r="216" spans="1:35" x14ac:dyDescent="0.2">
      <c r="A216" s="6" t="str">
        <f>IF([1]source_data!G218="","",IF(AND([1]source_data!C218&lt;&gt;"",[1]tailored_settings!$B$15="Publish"),CONCATENATE([1]tailored_settings!$B$2&amp;[1]source_data!C218),IF(AND([1]source_data!C218&lt;&gt;"",[1]tailored_settings!$B$15="Do not publish"),CONCATENATE([1]tailored_settings!$B$2&amp;TEXT(ROW(A216)-1,"0000")&amp;"_"&amp;TEXT(F216,"yyyy-mm")),CONCATENATE([1]tailored_settings!$B$2&amp;TEXT(ROW(A216)-1,"0000")&amp;"_"&amp;TEXT(F216,"yyyy-mm")))))</f>
        <v>360G-Longleigh-E23-00245W</v>
      </c>
      <c r="B216" s="6" t="str">
        <f>IF([1]source_data!G218="","",IF([1]source_data!E218&lt;&gt;"",[1]source_data!E218,CONCATENATE("Grant to "&amp;G216)))</f>
        <v>Grant to Individual Recipient</v>
      </c>
      <c r="C216" s="6" t="str">
        <f>IF([1]source_data!G218="","",IF([1]source_data!F218="","",[1]source_data!F218))</f>
        <v>Providing financial aid after an impactful incident</v>
      </c>
      <c r="D216" s="7">
        <f>IF([1]source_data!G218="","",IF([1]source_data!G218="","",[1]source_data!G218))</f>
        <v>1933.77</v>
      </c>
      <c r="E216" s="6" t="str">
        <f>IF([1]source_data!G218="","",[1]tailored_settings!$B$3)</f>
        <v>GBP</v>
      </c>
      <c r="F216" s="8">
        <f>IF([1]source_data!G218="","",IF([1]source_data!H218="","",[1]source_data!H218))</f>
        <v>45247</v>
      </c>
      <c r="G216" s="6" t="str">
        <f>IF([1]source_data!G218="","",[1]tailored_settings!$B$5)</f>
        <v>Individual Recipient</v>
      </c>
      <c r="H216" s="6" t="str">
        <f>IF([1]source_data!G218="","",IF(AND([1]source_data!A218&lt;&gt;"",[1]tailored_settings!$B$16="Publish"),CONCATENATE([1]tailored_settings!$B$2&amp;[1]source_data!A218),IF(AND([1]source_data!A218&lt;&gt;"",[1]tailored_settings!$B$16="Do not publish"),CONCATENATE([1]tailored_settings!$B$4&amp;TEXT(ROW(A216)-1,"0000")&amp;"_"&amp;TEXT(F216,"yyyy-mm")),CONCATENATE([1]tailored_settings!$B$4&amp;TEXT(ROW(A216)-1,"0000")&amp;"_"&amp;TEXT(F216,"yyyy-mm")))))</f>
        <v>360G-Longleigh-IND-0215_2023-11</v>
      </c>
      <c r="I216" s="6" t="str">
        <f>IF([1]source_data!G218="","",[1]tailored_settings!$B$7)</f>
        <v>Longleigh Foundation</v>
      </c>
      <c r="J216" s="6" t="str">
        <f>IF([1]source_data!G218="","",[1]tailored_settings!$B$6)</f>
        <v>GB-CHC-1169016</v>
      </c>
      <c r="K216" s="6" t="str">
        <f>IF([1]source_data!G218="","",IF([1]source_data!I218="","",VLOOKUP([1]source_data!I218,[1]codelist_mapping!A:C,3,FALSE)))</f>
        <v>GTIR100</v>
      </c>
      <c r="L216" s="6" t="str">
        <f>IF([1]source_data!G218="","",IF([1]source_data!J218="","",VLOOKUP([1]source_data!J218,[1]codelist_mapping!A:C,3,FALSE)))</f>
        <v/>
      </c>
      <c r="M216" s="6" t="str">
        <f>IF([1]source_data!G218="","",IF([1]source_data!K218="","",IF([1]source_data!M218&lt;&gt;"",CONCATENATE(VLOOKUP([1]source_data!K218,[1]codelist_mapping!F:H,3,FALSE)&amp;";"&amp;VLOOKUP([1]source_data!L218,[1]codelist_mapping!F:H,3,FALSE)&amp;";"&amp;VLOOKUP([1]source_data!M218,[1]codelist_mapping!F:H,3,FALSE)),IF([1]source_data!L218&lt;&gt;"",CONCATENATE(VLOOKUP([1]source_data!K218,[1]codelist_mapping!F:H,3,FALSE)&amp;";"&amp;VLOOKUP([1]source_data!L218,[1]codelist_mapping!F:H,3,FALSE)),IF([1]source_data!K218&lt;&gt;"",CONCATENATE(VLOOKUP([1]source_data!K218,[1]codelist_mapping!F:H,3,FALSE)))))))</f>
        <v>GTIP020;GTIP060;GTIP110</v>
      </c>
      <c r="N216" s="9" t="str">
        <f>IF([1]source_data!G218="","",IF([1]source_data!D218="","",VLOOKUP([1]source_data!D218,[1]geo_data!A:I,9,FALSE)))</f>
        <v>Warley</v>
      </c>
      <c r="O216" s="9" t="str">
        <f>IF([1]source_data!G218="","",IF([1]source_data!D218="","",VLOOKUP([1]source_data!D218,[1]geo_data!A:I,8,FALSE)))</f>
        <v>E05001387</v>
      </c>
      <c r="P216" s="9" t="str">
        <f>IF([1]source_data!G218="","",IF(LEFT(O216,3)="E05","WD",IF(LEFT(O216,3)="S13","WD",IF(LEFT(O216,3)="W05","WD",IF(LEFT(O216,3)="W06","UA",IF(LEFT(O216,3)="S12","CA",IF(LEFT(O216,3)="E06","UA",IF(LEFT(O216,3)="E07","NMD",IF(LEFT(O216,3)="E08","MD",IF(LEFT(O216,3)="E09","LONB"))))))))))</f>
        <v>WD</v>
      </c>
      <c r="Q216" s="9" t="str">
        <f>IF([1]source_data!G218="","",IF([1]source_data!D218="","",VLOOKUP([1]source_data!D218,[1]geo_data!A:I,7,FALSE)))</f>
        <v>Calderdale</v>
      </c>
      <c r="R216" s="9" t="str">
        <f>IF([1]source_data!G218="","",IF([1]source_data!D218="","",VLOOKUP([1]source_data!D218,[1]geo_data!A:I,6,FALSE)))</f>
        <v>E08000033</v>
      </c>
      <c r="S216" s="9" t="str">
        <f>IF([1]source_data!G218="","",IF(LEFT(R216,3)="E05","WD",IF(LEFT(R216,3)="S13","WD",IF(LEFT(R216,3)="W05","WD",IF(LEFT(R216,3)="W06","UA",IF(LEFT(R216,3)="S12","CA",IF(LEFT(R216,3)="E06","UA",IF(LEFT(R216,3)="E07","NMD",IF(LEFT(R216,3)="E08","MD",IF(LEFT(R216,3)="E09","LONB"))))))))))</f>
        <v>MD</v>
      </c>
      <c r="T216" s="6" t="str">
        <f>IF([1]source_data!G218="","",IF([1]source_data!N218="","",[1]source_data!N218))</f>
        <v>Critical Incident Grant</v>
      </c>
      <c r="U216" s="10">
        <f>IF([1]source_data!G218="","",[1]tailored_settings!$B$8)</f>
        <v>45622</v>
      </c>
      <c r="V216" s="6" t="str">
        <f>IF([1]source_data!G218="","",[1]tailored_settings!$B$9)</f>
        <v>http://www.longleigh.org/</v>
      </c>
      <c r="W216" s="8">
        <f>IF([1]source_data!G218="","",IF([1]source_data!O218="","",[1]source_data!O218))</f>
        <v>45247</v>
      </c>
      <c r="X216" s="8">
        <f>IF([1]source_data!G218="","",IF([1]source_data!P218="","",[1]source_data!P218))</f>
        <v>45295</v>
      </c>
      <c r="Y216" s="6" t="str">
        <f>IF([1]source_data!G218="","",IF([1]source_data!Q218="","",[1]source_data!Q218))</f>
        <v/>
      </c>
      <c r="Z216" s="11" t="str">
        <f>IF([1]source_data!G218="","",IF([1]source_data!I218="","",[1]tailored_settings!$B$10))</f>
        <v>Primary grant reason</v>
      </c>
      <c r="AA216" s="11" t="str">
        <f>IF([1]source_data!G218="","",IF([1]source_data!I218="","",[1]source_data!I218))</f>
        <v>5. Customer/family having been the victims of a reported crime in their home.</v>
      </c>
      <c r="AB216" s="11" t="str">
        <f>IF([1]source_data!G218="","",IF([1]source_data!J218="","",[1]tailored_settings!$B$11))</f>
        <v/>
      </c>
      <c r="AC216" s="11" t="str">
        <f>IF([1]source_data!G218="","",IF([1]source_data!J218="","",[1]source_data!J218))</f>
        <v/>
      </c>
      <c r="AD216" s="11" t="str">
        <f>IF([1]source_data!G218="","",IF([1]source_data!K218="","",[1]tailored_settings!$B$12))</f>
        <v>Grant purpose</v>
      </c>
      <c r="AE216" s="11" t="str">
        <f>IF([1]source_data!G218="","",IF([1]source_data!K218="","",[1]source_data!K218))</f>
        <v>Appliances</v>
      </c>
      <c r="AF216" s="11" t="str">
        <f>IF([1]source_data!G218="","",IF([1]source_data!L218="","",[1]tailored_settings!$B$13))</f>
        <v>Grant purpose</v>
      </c>
      <c r="AG216" s="11" t="str">
        <f>IF([1]source_data!G218="","",IF([1]source_data!L218="","",[1]source_data!L218))</f>
        <v>Voucher for small household items</v>
      </c>
      <c r="AH216" s="11" t="str">
        <f>IF([1]source_data!G218="","",IF([1]source_data!M218="","",[1]tailored_settings!$B$14))</f>
        <v>Grant purpose</v>
      </c>
      <c r="AI216" s="11" t="str">
        <f>IF([1]source_data!G218="","",IF([1]source_data!M218="","",[1]source_data!M218))</f>
        <v>Toys and Books</v>
      </c>
    </row>
    <row r="217" spans="1:35" x14ac:dyDescent="0.2">
      <c r="A217" s="6" t="str">
        <f>IF([1]source_data!G219="","",IF(AND([1]source_data!C219&lt;&gt;"",[1]tailored_settings!$B$15="Publish"),CONCATENATE([1]tailored_settings!$B$2&amp;[1]source_data!C219),IF(AND([1]source_data!C219&lt;&gt;"",[1]tailored_settings!$B$15="Do not publish"),CONCATENATE([1]tailored_settings!$B$2&amp;TEXT(ROW(A217)-1,"0000")&amp;"_"&amp;TEXT(F217,"yyyy-mm")),CONCATENATE([1]tailored_settings!$B$2&amp;TEXT(ROW(A217)-1,"0000")&amp;"_"&amp;TEXT(F217,"yyyy-mm")))))</f>
        <v>360G-Longleigh-E23-00246W</v>
      </c>
      <c r="B217" s="6" t="str">
        <f>IF([1]source_data!G219="","",IF([1]source_data!E219&lt;&gt;"",[1]source_data!E219,CONCATENATE("Grant to "&amp;G217)))</f>
        <v>Grant to Individual Recipient</v>
      </c>
      <c r="C217" s="6" t="str">
        <f>IF([1]source_data!G219="","",IF([1]source_data!F219="","",[1]source_data!F219))</f>
        <v>Helping to alleviate financial hardship</v>
      </c>
      <c r="D217" s="7">
        <f>IF([1]source_data!G219="","",IF([1]source_data!G219="","",[1]source_data!G219))</f>
        <v>800</v>
      </c>
      <c r="E217" s="6" t="str">
        <f>IF([1]source_data!G219="","",[1]tailored_settings!$B$3)</f>
        <v>GBP</v>
      </c>
      <c r="F217" s="8">
        <f>IF([1]source_data!G219="","",IF([1]source_data!H219="","",[1]source_data!H219))</f>
        <v>45239</v>
      </c>
      <c r="G217" s="6" t="str">
        <f>IF([1]source_data!G219="","",[1]tailored_settings!$B$5)</f>
        <v>Individual Recipient</v>
      </c>
      <c r="H217" s="6" t="str">
        <f>IF([1]source_data!G219="","",IF(AND([1]source_data!A219&lt;&gt;"",[1]tailored_settings!$B$16="Publish"),CONCATENATE([1]tailored_settings!$B$2&amp;[1]source_data!A219),IF(AND([1]source_data!A219&lt;&gt;"",[1]tailored_settings!$B$16="Do not publish"),CONCATENATE([1]tailored_settings!$B$4&amp;TEXT(ROW(A217)-1,"0000")&amp;"_"&amp;TEXT(F217,"yyyy-mm")),CONCATENATE([1]tailored_settings!$B$4&amp;TEXT(ROW(A217)-1,"0000")&amp;"_"&amp;TEXT(F217,"yyyy-mm")))))</f>
        <v>360G-Longleigh-IND-0216_2023-11</v>
      </c>
      <c r="I217" s="6" t="str">
        <f>IF([1]source_data!G219="","",[1]tailored_settings!$B$7)</f>
        <v>Longleigh Foundation</v>
      </c>
      <c r="J217" s="6" t="str">
        <f>IF([1]source_data!G219="","",[1]tailored_settings!$B$6)</f>
        <v>GB-CHC-1169016</v>
      </c>
      <c r="K217" s="6" t="str">
        <f>IF([1]source_data!G219="","",IF([1]source_data!I219="","",VLOOKUP([1]source_data!I219,[1]codelist_mapping!A:C,3,FALSE)))</f>
        <v>GTIR030</v>
      </c>
      <c r="L217" s="6" t="str">
        <f>IF([1]source_data!G219="","",IF([1]source_data!J219="","",VLOOKUP([1]source_data!J219,[1]codelist_mapping!A:C,3,FALSE)))</f>
        <v/>
      </c>
      <c r="M217" s="6" t="str">
        <f>IF([1]source_data!G219="","",IF([1]source_data!K219="","",IF([1]source_data!M219&lt;&gt;"",CONCATENATE(VLOOKUP([1]source_data!K219,[1]codelist_mapping!F:H,3,FALSE)&amp;";"&amp;VLOOKUP([1]source_data!L219,[1]codelist_mapping!F:H,3,FALSE)&amp;";"&amp;VLOOKUP([1]source_data!M219,[1]codelist_mapping!F:H,3,FALSE)),IF([1]source_data!L219&lt;&gt;"",CONCATENATE(VLOOKUP([1]source_data!K219,[1]codelist_mapping!F:H,3,FALSE)&amp;";"&amp;VLOOKUP([1]source_data!L219,[1]codelist_mapping!F:H,3,FALSE)),IF([1]source_data!K219&lt;&gt;"",CONCATENATE(VLOOKUP([1]source_data!K219,[1]codelist_mapping!F:H,3,FALSE)))))))</f>
        <v>GTIP070</v>
      </c>
      <c r="N217" s="9" t="str">
        <f>IF([1]source_data!G219="","",IF([1]source_data!D219="","",VLOOKUP([1]source_data!D219,[1]geo_data!A:I,9,FALSE)))</f>
        <v>Malmesbury</v>
      </c>
      <c r="O217" s="9" t="str">
        <f>IF([1]source_data!G219="","",IF([1]source_data!D219="","",VLOOKUP([1]source_data!D219,[1]geo_data!A:I,8,FALSE)))</f>
        <v>E05013442</v>
      </c>
      <c r="P217" s="9" t="str">
        <f>IF([1]source_data!G219="","",IF(LEFT(O217,3)="E05","WD",IF(LEFT(O217,3)="S13","WD",IF(LEFT(O217,3)="W05","WD",IF(LEFT(O217,3)="W06","UA",IF(LEFT(O217,3)="S12","CA",IF(LEFT(O217,3)="E06","UA",IF(LEFT(O217,3)="E07","NMD",IF(LEFT(O217,3)="E08","MD",IF(LEFT(O217,3)="E09","LONB"))))))))))</f>
        <v>WD</v>
      </c>
      <c r="Q217" s="9" t="str">
        <f>IF([1]source_data!G219="","",IF([1]source_data!D219="","",VLOOKUP([1]source_data!D219,[1]geo_data!A:I,7,FALSE)))</f>
        <v>Wiltshire</v>
      </c>
      <c r="R217" s="9" t="str">
        <f>IF([1]source_data!G219="","",IF([1]source_data!D219="","",VLOOKUP([1]source_data!D219,[1]geo_data!A:I,6,FALSE)))</f>
        <v>E06000054</v>
      </c>
      <c r="S217" s="9" t="str">
        <f>IF([1]source_data!G219="","",IF(LEFT(R217,3)="E05","WD",IF(LEFT(R217,3)="S13","WD",IF(LEFT(R217,3)="W05","WD",IF(LEFT(R217,3)="W06","UA",IF(LEFT(R217,3)="S12","CA",IF(LEFT(R217,3)="E06","UA",IF(LEFT(R217,3)="E07","NMD",IF(LEFT(R217,3)="E08","MD",IF(LEFT(R217,3)="E09","LONB"))))))))))</f>
        <v>UA</v>
      </c>
      <c r="T217" s="6" t="str">
        <f>IF([1]source_data!G219="","",IF([1]source_data!N219="","",[1]source_data!N219))</f>
        <v>Hardship Grant</v>
      </c>
      <c r="U217" s="10">
        <f>IF([1]source_data!G219="","",[1]tailored_settings!$B$8)</f>
        <v>45622</v>
      </c>
      <c r="V217" s="6" t="str">
        <f>IF([1]source_data!G219="","",[1]tailored_settings!$B$9)</f>
        <v>http://www.longleigh.org/</v>
      </c>
      <c r="W217" s="8">
        <f>IF([1]source_data!G219="","",IF([1]source_data!O219="","",[1]source_data!O219))</f>
        <v>45239</v>
      </c>
      <c r="X217" s="8">
        <f>IF([1]source_data!G219="","",IF([1]source_data!P219="","",[1]source_data!P219))</f>
        <v>45420</v>
      </c>
      <c r="Y217" s="6" t="str">
        <f>IF([1]source_data!G219="","",IF([1]source_data!Q219="","",[1]source_data!Q219))</f>
        <v/>
      </c>
      <c r="Z217" s="11" t="str">
        <f>IF([1]source_data!G219="","",IF([1]source_data!I219="","",[1]tailored_settings!$B$10))</f>
        <v>Primary grant reason</v>
      </c>
      <c r="AA217" s="11" t="str">
        <f>IF([1]source_data!G219="","",IF([1]source_data!I219="","",[1]source_data!I219))</f>
        <v>1. Customer (or family member residing with them) with a diagnosed condition or disability (physical and/or sensory and/or behavioural)</v>
      </c>
      <c r="AB217" s="11" t="str">
        <f>IF([1]source_data!G219="","",IF([1]source_data!J219="","",[1]tailored_settings!$B$11))</f>
        <v/>
      </c>
      <c r="AC217" s="11" t="str">
        <f>IF([1]source_data!G219="","",IF([1]source_data!J219="","",[1]source_data!J219))</f>
        <v/>
      </c>
      <c r="AD217" s="11" t="str">
        <f>IF([1]source_data!G219="","",IF([1]source_data!K219="","",[1]tailored_settings!$B$12))</f>
        <v>Grant purpose</v>
      </c>
      <c r="AE217" s="11" t="str">
        <f>IF([1]source_data!G219="","",IF([1]source_data!K219="","",[1]source_data!K219))</f>
        <v>Food Vouchers</v>
      </c>
      <c r="AF217" s="11" t="str">
        <f>IF([1]source_data!G219="","",IF([1]source_data!L219="","",[1]tailored_settings!$B$13))</f>
        <v/>
      </c>
      <c r="AG217" s="11" t="str">
        <f>IF([1]source_data!G219="","",IF([1]source_data!L219="","",[1]source_data!L219))</f>
        <v/>
      </c>
      <c r="AH217" s="11" t="str">
        <f>IF([1]source_data!G219="","",IF([1]source_data!M219="","",[1]tailored_settings!$B$14))</f>
        <v/>
      </c>
      <c r="AI217" s="11" t="str">
        <f>IF([1]source_data!G219="","",IF([1]source_data!M219="","",[1]source_data!M219))</f>
        <v/>
      </c>
    </row>
    <row r="218" spans="1:35" x14ac:dyDescent="0.2">
      <c r="A218" s="6" t="str">
        <f>IF([1]source_data!G220="","",IF(AND([1]source_data!C220&lt;&gt;"",[1]tailored_settings!$B$15="Publish"),CONCATENATE([1]tailored_settings!$B$2&amp;[1]source_data!C220),IF(AND([1]source_data!C220&lt;&gt;"",[1]tailored_settings!$B$15="Do not publish"),CONCATENATE([1]tailored_settings!$B$2&amp;TEXT(ROW(A218)-1,"0000")&amp;"_"&amp;TEXT(F218,"yyyy-mm")),CONCATENATE([1]tailored_settings!$B$2&amp;TEXT(ROW(A218)-1,"0000")&amp;"_"&amp;TEXT(F218,"yyyy-mm")))))</f>
        <v>360G-Longleigh-E23-00247W</v>
      </c>
      <c r="B218" s="6" t="str">
        <f>IF([1]source_data!G220="","",IF([1]source_data!E220&lt;&gt;"",[1]source_data!E220,CONCATENATE("Grant to "&amp;G218)))</f>
        <v>Grant to Individual Recipient</v>
      </c>
      <c r="C218" s="6" t="str">
        <f>IF([1]source_data!G220="","",IF([1]source_data!F220="","",[1]source_data!F220))</f>
        <v>Helping to alleviate financial hardship</v>
      </c>
      <c r="D218" s="7">
        <f>IF([1]source_data!G220="","",IF([1]source_data!G220="","",[1]source_data!G220))</f>
        <v>1006.09</v>
      </c>
      <c r="E218" s="6" t="str">
        <f>IF([1]source_data!G220="","",[1]tailored_settings!$B$3)</f>
        <v>GBP</v>
      </c>
      <c r="F218" s="8">
        <f>IF([1]source_data!G220="","",IF([1]source_data!H220="","",[1]source_data!H220))</f>
        <v>45240</v>
      </c>
      <c r="G218" s="6" t="str">
        <f>IF([1]source_data!G220="","",[1]tailored_settings!$B$5)</f>
        <v>Individual Recipient</v>
      </c>
      <c r="H218" s="6" t="str">
        <f>IF([1]source_data!G220="","",IF(AND([1]source_data!A220&lt;&gt;"",[1]tailored_settings!$B$16="Publish"),CONCATENATE([1]tailored_settings!$B$2&amp;[1]source_data!A220),IF(AND([1]source_data!A220&lt;&gt;"",[1]tailored_settings!$B$16="Do not publish"),CONCATENATE([1]tailored_settings!$B$4&amp;TEXT(ROW(A218)-1,"0000")&amp;"_"&amp;TEXT(F218,"yyyy-mm")),CONCATENATE([1]tailored_settings!$B$4&amp;TEXT(ROW(A218)-1,"0000")&amp;"_"&amp;TEXT(F218,"yyyy-mm")))))</f>
        <v>360G-Longleigh-IND-0217_2023-11</v>
      </c>
      <c r="I218" s="6" t="str">
        <f>IF([1]source_data!G220="","",[1]tailored_settings!$B$7)</f>
        <v>Longleigh Foundation</v>
      </c>
      <c r="J218" s="6" t="str">
        <f>IF([1]source_data!G220="","",[1]tailored_settings!$B$6)</f>
        <v>GB-CHC-1169016</v>
      </c>
      <c r="K218" s="6" t="str">
        <f>IF([1]source_data!G220="","",IF([1]source_data!I220="","",VLOOKUP([1]source_data!I220,[1]codelist_mapping!A:C,3,FALSE)))</f>
        <v>GTIR080</v>
      </c>
      <c r="L218" s="6" t="str">
        <f>IF([1]source_data!G220="","",IF([1]source_data!J220="","",VLOOKUP([1]source_data!J220,[1]codelist_mapping!A:C,3,FALSE)))</f>
        <v/>
      </c>
      <c r="M218" s="6" t="str">
        <f>IF([1]source_data!G220="","",IF([1]source_data!K220="","",IF([1]source_data!M220&lt;&gt;"",CONCATENATE(VLOOKUP([1]source_data!K220,[1]codelist_mapping!F:H,3,FALSE)&amp;";"&amp;VLOOKUP([1]source_data!L220,[1]codelist_mapping!F:H,3,FALSE)&amp;";"&amp;VLOOKUP([1]source_data!M220,[1]codelist_mapping!F:H,3,FALSE)),IF([1]source_data!L220&lt;&gt;"",CONCATENATE(VLOOKUP([1]source_data!K220,[1]codelist_mapping!F:H,3,FALSE)&amp;";"&amp;VLOOKUP([1]source_data!L220,[1]codelist_mapping!F:H,3,FALSE)),IF([1]source_data!K220&lt;&gt;"",CONCATENATE(VLOOKUP([1]source_data!K220,[1]codelist_mapping!F:H,3,FALSE)))))))</f>
        <v>GTIP020;GTIP070</v>
      </c>
      <c r="N218" s="9" t="str">
        <f>IF([1]source_data!G220="","",IF([1]source_data!D220="","",VLOOKUP([1]source_data!D220,[1]geo_data!A:I,9,FALSE)))</f>
        <v>Wareham</v>
      </c>
      <c r="O218" s="9" t="str">
        <f>IF([1]source_data!G220="","",IF([1]source_data!D220="","",VLOOKUP([1]source_data!D220,[1]geo_data!A:I,8,FALSE)))</f>
        <v>E05012725</v>
      </c>
      <c r="P218" s="9" t="str">
        <f>IF([1]source_data!G220="","",IF(LEFT(O218,3)="E05","WD",IF(LEFT(O218,3)="S13","WD",IF(LEFT(O218,3)="W05","WD",IF(LEFT(O218,3)="W06","UA",IF(LEFT(O218,3)="S12","CA",IF(LEFT(O218,3)="E06","UA",IF(LEFT(O218,3)="E07","NMD",IF(LEFT(O218,3)="E08","MD",IF(LEFT(O218,3)="E09","LONB"))))))))))</f>
        <v>WD</v>
      </c>
      <c r="Q218" s="9" t="str">
        <f>IF([1]source_data!G220="","",IF([1]source_data!D220="","",VLOOKUP([1]source_data!D220,[1]geo_data!A:I,7,FALSE)))</f>
        <v>Dorset</v>
      </c>
      <c r="R218" s="9" t="str">
        <f>IF([1]source_data!G220="","",IF([1]source_data!D220="","",VLOOKUP([1]source_data!D220,[1]geo_data!A:I,6,FALSE)))</f>
        <v>E06000059</v>
      </c>
      <c r="S218" s="9" t="str">
        <f>IF([1]source_data!G220="","",IF(LEFT(R218,3)="E05","WD",IF(LEFT(R218,3)="S13","WD",IF(LEFT(R218,3)="W05","WD",IF(LEFT(R218,3)="W06","UA",IF(LEFT(R218,3)="S12","CA",IF(LEFT(R218,3)="E06","UA",IF(LEFT(R218,3)="E07","NMD",IF(LEFT(R218,3)="E08","MD",IF(LEFT(R218,3)="E09","LONB"))))))))))</f>
        <v>UA</v>
      </c>
      <c r="T218" s="6" t="str">
        <f>IF([1]source_data!G220="","",IF([1]source_data!N220="","",[1]source_data!N220))</f>
        <v>Hardship Grant</v>
      </c>
      <c r="U218" s="10">
        <f>IF([1]source_data!G220="","",[1]tailored_settings!$B$8)</f>
        <v>45622</v>
      </c>
      <c r="V218" s="6" t="str">
        <f>IF([1]source_data!G220="","",[1]tailored_settings!$B$9)</f>
        <v>http://www.longleigh.org/</v>
      </c>
      <c r="W218" s="8">
        <f>IF([1]source_data!G220="","",IF([1]source_data!O220="","",[1]source_data!O220))</f>
        <v>45240</v>
      </c>
      <c r="X218" s="8">
        <f>IF([1]source_data!G220="","",IF([1]source_data!P220="","",[1]source_data!P220))</f>
        <v>45362</v>
      </c>
      <c r="Y218" s="6" t="str">
        <f>IF([1]source_data!G220="","",IF([1]source_data!Q220="","",[1]source_data!Q220))</f>
        <v/>
      </c>
      <c r="Z218" s="11" t="str">
        <f>IF([1]source_data!G220="","",IF([1]source_data!I220="","",[1]tailored_settings!$B$10))</f>
        <v>Primary grant reason</v>
      </c>
      <c r="AA218" s="11" t="str">
        <f>IF([1]source_data!G220="","",IF([1]source_data!I220="","",[1]source_data!I220))</f>
        <v>3  Customer/family moving from homelessness/supported living into independent living</v>
      </c>
      <c r="AB218" s="11" t="str">
        <f>IF([1]source_data!G220="","",IF([1]source_data!J220="","",[1]tailored_settings!$B$11))</f>
        <v/>
      </c>
      <c r="AC218" s="11" t="str">
        <f>IF([1]source_data!G220="","",IF([1]source_data!J220="","",[1]source_data!J220))</f>
        <v/>
      </c>
      <c r="AD218" s="11" t="str">
        <f>IF([1]source_data!G220="","",IF([1]source_data!K220="","",[1]tailored_settings!$B$12))</f>
        <v>Grant purpose</v>
      </c>
      <c r="AE218" s="11" t="str">
        <f>IF([1]source_data!G220="","",IF([1]source_data!K220="","",[1]source_data!K220))</f>
        <v>Appliances</v>
      </c>
      <c r="AF218" s="11" t="str">
        <f>IF([1]source_data!G220="","",IF([1]source_data!L220="","",[1]tailored_settings!$B$13))</f>
        <v>Grant purpose</v>
      </c>
      <c r="AG218" s="11" t="str">
        <f>IF([1]source_data!G220="","",IF([1]source_data!L220="","",[1]source_data!L220))</f>
        <v>Food Vouchers</v>
      </c>
      <c r="AH218" s="11" t="str">
        <f>IF([1]source_data!G220="","",IF([1]source_data!M220="","",[1]tailored_settings!$B$14))</f>
        <v/>
      </c>
      <c r="AI218" s="11" t="str">
        <f>IF([1]source_data!G220="","",IF([1]source_data!M220="","",[1]source_data!M220))</f>
        <v/>
      </c>
    </row>
    <row r="219" spans="1:35" x14ac:dyDescent="0.2">
      <c r="A219" s="6" t="str">
        <f>IF([1]source_data!G221="","",IF(AND([1]source_data!C221&lt;&gt;"",[1]tailored_settings!$B$15="Publish"),CONCATENATE([1]tailored_settings!$B$2&amp;[1]source_data!C221),IF(AND([1]source_data!C221&lt;&gt;"",[1]tailored_settings!$B$15="Do not publish"),CONCATENATE([1]tailored_settings!$B$2&amp;TEXT(ROW(A219)-1,"0000")&amp;"_"&amp;TEXT(F219,"yyyy-mm")),CONCATENATE([1]tailored_settings!$B$2&amp;TEXT(ROW(A219)-1,"0000")&amp;"_"&amp;TEXT(F219,"yyyy-mm")))))</f>
        <v>360G-Longleigh-E23-00248W</v>
      </c>
      <c r="B219" s="6" t="str">
        <f>IF([1]source_data!G221="","",IF([1]source_data!E221&lt;&gt;"",[1]source_data!E221,CONCATENATE("Grant to "&amp;G219)))</f>
        <v>Grant to Individual Recipient</v>
      </c>
      <c r="C219" s="6" t="str">
        <f>IF([1]source_data!G221="","",IF([1]source_data!F221="","",[1]source_data!F221))</f>
        <v>Helping to alleviate financial hardship</v>
      </c>
      <c r="D219" s="7">
        <f>IF([1]source_data!G221="","",IF([1]source_data!G221="","",[1]source_data!G221))</f>
        <v>1000</v>
      </c>
      <c r="E219" s="6" t="str">
        <f>IF([1]source_data!G221="","",[1]tailored_settings!$B$3)</f>
        <v>GBP</v>
      </c>
      <c r="F219" s="8">
        <f>IF([1]source_data!G221="","",IF([1]source_data!H221="","",[1]source_data!H221))</f>
        <v>45240</v>
      </c>
      <c r="G219" s="6" t="str">
        <f>IF([1]source_data!G221="","",[1]tailored_settings!$B$5)</f>
        <v>Individual Recipient</v>
      </c>
      <c r="H219" s="6" t="str">
        <f>IF([1]source_data!G221="","",IF(AND([1]source_data!A221&lt;&gt;"",[1]tailored_settings!$B$16="Publish"),CONCATENATE([1]tailored_settings!$B$2&amp;[1]source_data!A221),IF(AND([1]source_data!A221&lt;&gt;"",[1]tailored_settings!$B$16="Do not publish"),CONCATENATE([1]tailored_settings!$B$4&amp;TEXT(ROW(A219)-1,"0000")&amp;"_"&amp;TEXT(F219,"yyyy-mm")),CONCATENATE([1]tailored_settings!$B$4&amp;TEXT(ROW(A219)-1,"0000")&amp;"_"&amp;TEXT(F219,"yyyy-mm")))))</f>
        <v>360G-Longleigh-IND-0218_2023-11</v>
      </c>
      <c r="I219" s="6" t="str">
        <f>IF([1]source_data!G221="","",[1]tailored_settings!$B$7)</f>
        <v>Longleigh Foundation</v>
      </c>
      <c r="J219" s="6" t="str">
        <f>IF([1]source_data!G221="","",[1]tailored_settings!$B$6)</f>
        <v>GB-CHC-1169016</v>
      </c>
      <c r="K219" s="6" t="str">
        <f>IF([1]source_data!G221="","",IF([1]source_data!I221="","",VLOOKUP([1]source_data!I221,[1]codelist_mapping!A:C,3,FALSE)))</f>
        <v>GTIR030</v>
      </c>
      <c r="L219" s="6" t="str">
        <f>IF([1]source_data!G221="","",IF([1]source_data!J221="","",VLOOKUP([1]source_data!J221,[1]codelist_mapping!A:C,3,FALSE)))</f>
        <v/>
      </c>
      <c r="M219" s="6" t="str">
        <f>IF([1]source_data!G221="","",IF([1]source_data!K221="","",IF([1]source_data!M221&lt;&gt;"",CONCATENATE(VLOOKUP([1]source_data!K221,[1]codelist_mapping!F:H,3,FALSE)&amp;";"&amp;VLOOKUP([1]source_data!L221,[1]codelist_mapping!F:H,3,FALSE)&amp;";"&amp;VLOOKUP([1]source_data!M221,[1]codelist_mapping!F:H,3,FALSE)),IF([1]source_data!L221&lt;&gt;"",CONCATENATE(VLOOKUP([1]source_data!K221,[1]codelist_mapping!F:H,3,FALSE)&amp;";"&amp;VLOOKUP([1]source_data!L221,[1]codelist_mapping!F:H,3,FALSE)),IF([1]source_data!K221&lt;&gt;"",CONCATENATE(VLOOKUP([1]source_data!K221,[1]codelist_mapping!F:H,3,FALSE)))))))</f>
        <v>GTIP070;GTIP100</v>
      </c>
      <c r="N219" s="9" t="str">
        <f>IF([1]source_data!G221="","",IF([1]source_data!D221="","",VLOOKUP([1]source_data!D221,[1]geo_data!A:I,9,FALSE)))</f>
        <v>Westbourne &amp; West Cliff</v>
      </c>
      <c r="O219" s="9" t="str">
        <f>IF([1]source_data!G221="","",IF([1]source_data!D221="","",VLOOKUP([1]source_data!D221,[1]geo_data!A:I,8,FALSE)))</f>
        <v>E05012680</v>
      </c>
      <c r="P219" s="9" t="str">
        <f>IF([1]source_data!G221="","",IF(LEFT(O219,3)="E05","WD",IF(LEFT(O219,3)="S13","WD",IF(LEFT(O219,3)="W05","WD",IF(LEFT(O219,3)="W06","UA",IF(LEFT(O219,3)="S12","CA",IF(LEFT(O219,3)="E06","UA",IF(LEFT(O219,3)="E07","NMD",IF(LEFT(O219,3)="E08","MD",IF(LEFT(O219,3)="E09","LONB"))))))))))</f>
        <v>WD</v>
      </c>
      <c r="Q219" s="9" t="str">
        <f>IF([1]source_data!G221="","",IF([1]source_data!D221="","",VLOOKUP([1]source_data!D221,[1]geo_data!A:I,7,FALSE)))</f>
        <v>Bournemouth, Christchurch and Poole</v>
      </c>
      <c r="R219" s="9" t="str">
        <f>IF([1]source_data!G221="","",IF([1]source_data!D221="","",VLOOKUP([1]source_data!D221,[1]geo_data!A:I,6,FALSE)))</f>
        <v>E06000058</v>
      </c>
      <c r="S219" s="9" t="str">
        <f>IF([1]source_data!G221="","",IF(LEFT(R219,3)="E05","WD",IF(LEFT(R219,3)="S13","WD",IF(LEFT(R219,3)="W05","WD",IF(LEFT(R219,3)="W06","UA",IF(LEFT(R219,3)="S12","CA",IF(LEFT(R219,3)="E06","UA",IF(LEFT(R219,3)="E07","NMD",IF(LEFT(R219,3)="E08","MD",IF(LEFT(R219,3)="E09","LONB"))))))))))</f>
        <v>UA</v>
      </c>
      <c r="T219" s="6" t="str">
        <f>IF([1]source_data!G221="","",IF([1]source_data!N221="","",[1]source_data!N221))</f>
        <v>Hardship Grant</v>
      </c>
      <c r="U219" s="10">
        <f>IF([1]source_data!G221="","",[1]tailored_settings!$B$8)</f>
        <v>45622</v>
      </c>
      <c r="V219" s="6" t="str">
        <f>IF([1]source_data!G221="","",[1]tailored_settings!$B$9)</f>
        <v>http://www.longleigh.org/</v>
      </c>
      <c r="W219" s="8">
        <f>IF([1]source_data!G221="","",IF([1]source_data!O221="","",[1]source_data!O221))</f>
        <v>45240</v>
      </c>
      <c r="X219" s="8">
        <f>IF([1]source_data!G221="","",IF([1]source_data!P221="","",[1]source_data!P221))</f>
        <v>45443</v>
      </c>
      <c r="Y219" s="6" t="str">
        <f>IF([1]source_data!G221="","",IF([1]source_data!Q221="","",[1]source_data!Q221))</f>
        <v/>
      </c>
      <c r="Z219" s="11" t="str">
        <f>IF([1]source_data!G221="","",IF([1]source_data!I221="","",[1]tailored_settings!$B$10))</f>
        <v>Primary grant reason</v>
      </c>
      <c r="AA219" s="11" t="str">
        <f>IF([1]source_data!G221="","",IF([1]source_data!I221="","",[1]source_data!I221))</f>
        <v>1. Customer (or family member residing with them) with a diagnosed condition or disability (physical and/or sensory and/or behavioural)</v>
      </c>
      <c r="AB219" s="11" t="str">
        <f>IF([1]source_data!G221="","",IF([1]source_data!J221="","",[1]tailored_settings!$B$11))</f>
        <v/>
      </c>
      <c r="AC219" s="11" t="str">
        <f>IF([1]source_data!G221="","",IF([1]source_data!J221="","",[1]source_data!J221))</f>
        <v/>
      </c>
      <c r="AD219" s="11" t="str">
        <f>IF([1]source_data!G221="","",IF([1]source_data!K221="","",[1]tailored_settings!$B$12))</f>
        <v>Grant purpose</v>
      </c>
      <c r="AE219" s="11" t="str">
        <f>IF([1]source_data!G221="","",IF([1]source_data!K221="","",[1]source_data!K221))</f>
        <v>Food Vouchers</v>
      </c>
      <c r="AF219" s="11" t="str">
        <f>IF([1]source_data!G221="","",IF([1]source_data!L221="","",[1]tailored_settings!$B$13))</f>
        <v>Grant purpose</v>
      </c>
      <c r="AG219" s="11" t="str">
        <f>IF([1]source_data!G221="","",IF([1]source_data!L221="","",[1]source_data!L221))</f>
        <v>Travel costs</v>
      </c>
      <c r="AH219" s="11" t="str">
        <f>IF([1]source_data!G221="","",IF([1]source_data!M221="","",[1]tailored_settings!$B$14))</f>
        <v/>
      </c>
      <c r="AI219" s="11" t="str">
        <f>IF([1]source_data!G221="","",IF([1]source_data!M221="","",[1]source_data!M221))</f>
        <v/>
      </c>
    </row>
    <row r="220" spans="1:35" x14ac:dyDescent="0.2">
      <c r="A220" s="6" t="str">
        <f>IF([1]source_data!G222="","",IF(AND([1]source_data!C222&lt;&gt;"",[1]tailored_settings!$B$15="Publish"),CONCATENATE([1]tailored_settings!$B$2&amp;[1]source_data!C222),IF(AND([1]source_data!C222&lt;&gt;"",[1]tailored_settings!$B$15="Do not publish"),CONCATENATE([1]tailored_settings!$B$2&amp;TEXT(ROW(A220)-1,"0000")&amp;"_"&amp;TEXT(F220,"yyyy-mm")),CONCATENATE([1]tailored_settings!$B$2&amp;TEXT(ROW(A220)-1,"0000")&amp;"_"&amp;TEXT(F220,"yyyy-mm")))))</f>
        <v>360G-Longleigh-E23-00249W</v>
      </c>
      <c r="B220" s="6" t="str">
        <f>IF([1]source_data!G222="","",IF([1]source_data!E222&lt;&gt;"",[1]source_data!E222,CONCATENATE("Grant to "&amp;G220)))</f>
        <v>Grant to Individual Recipient</v>
      </c>
      <c r="C220" s="6" t="str">
        <f>IF([1]source_data!G222="","",IF([1]source_data!F222="","",[1]source_data!F222))</f>
        <v>Helping to alleviate financial hardship</v>
      </c>
      <c r="D220" s="7">
        <f>IF([1]source_data!G222="","",IF([1]source_data!G222="","",[1]source_data!G222))</f>
        <v>861.41</v>
      </c>
      <c r="E220" s="6" t="str">
        <f>IF([1]source_data!G222="","",[1]tailored_settings!$B$3)</f>
        <v>GBP</v>
      </c>
      <c r="F220" s="8">
        <f>IF([1]source_data!G222="","",IF([1]source_data!H222="","",[1]source_data!H222))</f>
        <v>45240</v>
      </c>
      <c r="G220" s="6" t="str">
        <f>IF([1]source_data!G222="","",[1]tailored_settings!$B$5)</f>
        <v>Individual Recipient</v>
      </c>
      <c r="H220" s="6" t="str">
        <f>IF([1]source_data!G222="","",IF(AND([1]source_data!A222&lt;&gt;"",[1]tailored_settings!$B$16="Publish"),CONCATENATE([1]tailored_settings!$B$2&amp;[1]source_data!A222),IF(AND([1]source_data!A222&lt;&gt;"",[1]tailored_settings!$B$16="Do not publish"),CONCATENATE([1]tailored_settings!$B$4&amp;TEXT(ROW(A220)-1,"0000")&amp;"_"&amp;TEXT(F220,"yyyy-mm")),CONCATENATE([1]tailored_settings!$B$4&amp;TEXT(ROW(A220)-1,"0000")&amp;"_"&amp;TEXT(F220,"yyyy-mm")))))</f>
        <v>360G-Longleigh-IND-0219_2023-11</v>
      </c>
      <c r="I220" s="6" t="str">
        <f>IF([1]source_data!G222="","",[1]tailored_settings!$B$7)</f>
        <v>Longleigh Foundation</v>
      </c>
      <c r="J220" s="6" t="str">
        <f>IF([1]source_data!G222="","",[1]tailored_settings!$B$6)</f>
        <v>GB-CHC-1169016</v>
      </c>
      <c r="K220" s="6" t="str">
        <f>IF([1]source_data!G222="","",IF([1]source_data!I222="","",VLOOKUP([1]source_data!I222,[1]codelist_mapping!A:C,3,FALSE)))</f>
        <v>GTIR080</v>
      </c>
      <c r="L220" s="6" t="str">
        <f>IF([1]source_data!G222="","",IF([1]source_data!J222="","",VLOOKUP([1]source_data!J222,[1]codelist_mapping!A:C,3,FALSE)))</f>
        <v/>
      </c>
      <c r="M220" s="6" t="str">
        <f>IF([1]source_data!G222="","",IF([1]source_data!K222="","",IF([1]source_data!M222&lt;&gt;"",CONCATENATE(VLOOKUP([1]source_data!K222,[1]codelist_mapping!F:H,3,FALSE)&amp;";"&amp;VLOOKUP([1]source_data!L222,[1]codelist_mapping!F:H,3,FALSE)&amp;";"&amp;VLOOKUP([1]source_data!M222,[1]codelist_mapping!F:H,3,FALSE)),IF([1]source_data!L222&lt;&gt;"",CONCATENATE(VLOOKUP([1]source_data!K222,[1]codelist_mapping!F:H,3,FALSE)&amp;";"&amp;VLOOKUP([1]source_data!L222,[1]codelist_mapping!F:H,3,FALSE)),IF([1]source_data!K222&lt;&gt;"",CONCATENATE(VLOOKUP([1]source_data!K222,[1]codelist_mapping!F:H,3,FALSE)))))))</f>
        <v>GTIP020;GTIP060</v>
      </c>
      <c r="N220" s="9" t="str">
        <f>IF([1]source_data!G222="","",IF([1]source_data!D222="","",VLOOKUP([1]source_data!D222,[1]geo_data!A:I,9,FALSE)))</f>
        <v>Great Denham</v>
      </c>
      <c r="O220" s="9" t="str">
        <f>IF([1]source_data!G222="","",IF([1]source_data!D222="","",VLOOKUP([1]source_data!D222,[1]geo_data!A:I,8,FALSE)))</f>
        <v>E05014500</v>
      </c>
      <c r="P220" s="9" t="str">
        <f>IF([1]source_data!G222="","",IF(LEFT(O220,3)="E05","WD",IF(LEFT(O220,3)="S13","WD",IF(LEFT(O220,3)="W05","WD",IF(LEFT(O220,3)="W06","UA",IF(LEFT(O220,3)="S12","CA",IF(LEFT(O220,3)="E06","UA",IF(LEFT(O220,3)="E07","NMD",IF(LEFT(O220,3)="E08","MD",IF(LEFT(O220,3)="E09","LONB"))))))))))</f>
        <v>WD</v>
      </c>
      <c r="Q220" s="9" t="str">
        <f>IF([1]source_data!G222="","",IF([1]source_data!D222="","",VLOOKUP([1]source_data!D222,[1]geo_data!A:I,7,FALSE)))</f>
        <v>Bedford</v>
      </c>
      <c r="R220" s="9" t="str">
        <f>IF([1]source_data!G222="","",IF([1]source_data!D222="","",VLOOKUP([1]source_data!D222,[1]geo_data!A:I,6,FALSE)))</f>
        <v>E06000055</v>
      </c>
      <c r="S220" s="9" t="str">
        <f>IF([1]source_data!G222="","",IF(LEFT(R220,3)="E05","WD",IF(LEFT(R220,3)="S13","WD",IF(LEFT(R220,3)="W05","WD",IF(LEFT(R220,3)="W06","UA",IF(LEFT(R220,3)="S12","CA",IF(LEFT(R220,3)="E06","UA",IF(LEFT(R220,3)="E07","NMD",IF(LEFT(R220,3)="E08","MD",IF(LEFT(R220,3)="E09","LONB"))))))))))</f>
        <v>UA</v>
      </c>
      <c r="T220" s="6" t="str">
        <f>IF([1]source_data!G222="","",IF([1]source_data!N222="","",[1]source_data!N222))</f>
        <v>Hardship Grant</v>
      </c>
      <c r="U220" s="10">
        <f>IF([1]source_data!G222="","",[1]tailored_settings!$B$8)</f>
        <v>45622</v>
      </c>
      <c r="V220" s="6" t="str">
        <f>IF([1]source_data!G222="","",[1]tailored_settings!$B$9)</f>
        <v>http://www.longleigh.org/</v>
      </c>
      <c r="W220" s="8">
        <f>IF([1]source_data!G222="","",IF([1]source_data!O222="","",[1]source_data!O222))</f>
        <v>45240</v>
      </c>
      <c r="X220" s="8">
        <f>IF([1]source_data!G222="","",IF([1]source_data!P222="","",[1]source_data!P222))</f>
        <v>45269</v>
      </c>
      <c r="Y220" s="6" t="str">
        <f>IF([1]source_data!G222="","",IF([1]source_data!Q222="","",[1]source_data!Q222))</f>
        <v/>
      </c>
      <c r="Z220" s="11" t="str">
        <f>IF([1]source_data!G222="","",IF([1]source_data!I222="","",[1]tailored_settings!$B$10))</f>
        <v>Primary grant reason</v>
      </c>
      <c r="AA220" s="11" t="str">
        <f>IF([1]source_data!G222="","",IF([1]source_data!I222="","",[1]source_data!I222))</f>
        <v>3  Customer/family moving from homelessness/supported living into independent living</v>
      </c>
      <c r="AB220" s="11" t="str">
        <f>IF([1]source_data!G222="","",IF([1]source_data!J222="","",[1]tailored_settings!$B$11))</f>
        <v/>
      </c>
      <c r="AC220" s="11" t="str">
        <f>IF([1]source_data!G222="","",IF([1]source_data!J222="","",[1]source_data!J222))</f>
        <v/>
      </c>
      <c r="AD220" s="11" t="str">
        <f>IF([1]source_data!G222="","",IF([1]source_data!K222="","",[1]tailored_settings!$B$12))</f>
        <v>Grant purpose</v>
      </c>
      <c r="AE220" s="11" t="str">
        <f>IF([1]source_data!G222="","",IF([1]source_data!K222="","",[1]source_data!K222))</f>
        <v xml:space="preserve">Furniture </v>
      </c>
      <c r="AF220" s="11" t="str">
        <f>IF([1]source_data!G222="","",IF([1]source_data!L222="","",[1]tailored_settings!$B$13))</f>
        <v>Grant purpose</v>
      </c>
      <c r="AG220" s="11" t="str">
        <f>IF([1]source_data!G222="","",IF([1]source_data!L222="","",[1]source_data!L222))</f>
        <v>Voucher for small household items</v>
      </c>
      <c r="AH220" s="11" t="str">
        <f>IF([1]source_data!G222="","",IF([1]source_data!M222="","",[1]tailored_settings!$B$14))</f>
        <v/>
      </c>
      <c r="AI220" s="11" t="str">
        <f>IF([1]source_data!G222="","",IF([1]source_data!M222="","",[1]source_data!M222))</f>
        <v/>
      </c>
    </row>
    <row r="221" spans="1:35" x14ac:dyDescent="0.2">
      <c r="A221" s="6" t="str">
        <f>IF([1]source_data!G223="","",IF(AND([1]source_data!C223&lt;&gt;"",[1]tailored_settings!$B$15="Publish"),CONCATENATE([1]tailored_settings!$B$2&amp;[1]source_data!C223),IF(AND([1]source_data!C223&lt;&gt;"",[1]tailored_settings!$B$15="Do not publish"),CONCATENATE([1]tailored_settings!$B$2&amp;TEXT(ROW(A221)-1,"0000")&amp;"_"&amp;TEXT(F221,"yyyy-mm")),CONCATENATE([1]tailored_settings!$B$2&amp;TEXT(ROW(A221)-1,"0000")&amp;"_"&amp;TEXT(F221,"yyyy-mm")))))</f>
        <v>360G-Longleigh-E23-00250W</v>
      </c>
      <c r="B221" s="6" t="str">
        <f>IF([1]source_data!G223="","",IF([1]source_data!E223&lt;&gt;"",[1]source_data!E223,CONCATENATE("Grant to "&amp;G221)))</f>
        <v>Grant to Individual Recipient</v>
      </c>
      <c r="C221" s="6" t="str">
        <f>IF([1]source_data!G223="","",IF([1]source_data!F223="","",[1]source_data!F223))</f>
        <v>Helping to alleviate financial hardship</v>
      </c>
      <c r="D221" s="7">
        <f>IF([1]source_data!G223="","",IF([1]source_data!G223="","",[1]source_data!G223))</f>
        <v>987</v>
      </c>
      <c r="E221" s="6" t="str">
        <f>IF([1]source_data!G223="","",[1]tailored_settings!$B$3)</f>
        <v>GBP</v>
      </c>
      <c r="F221" s="8">
        <f>IF([1]source_data!G223="","",IF([1]source_data!H223="","",[1]source_data!H223))</f>
        <v>45240</v>
      </c>
      <c r="G221" s="6" t="str">
        <f>IF([1]source_data!G223="","",[1]tailored_settings!$B$5)</f>
        <v>Individual Recipient</v>
      </c>
      <c r="H221" s="6" t="str">
        <f>IF([1]source_data!G223="","",IF(AND([1]source_data!A223&lt;&gt;"",[1]tailored_settings!$B$16="Publish"),CONCATENATE([1]tailored_settings!$B$2&amp;[1]source_data!A223),IF(AND([1]source_data!A223&lt;&gt;"",[1]tailored_settings!$B$16="Do not publish"),CONCATENATE([1]tailored_settings!$B$4&amp;TEXT(ROW(A221)-1,"0000")&amp;"_"&amp;TEXT(F221,"yyyy-mm")),CONCATENATE([1]tailored_settings!$B$4&amp;TEXT(ROW(A221)-1,"0000")&amp;"_"&amp;TEXT(F221,"yyyy-mm")))))</f>
        <v>360G-Longleigh-IND-0220_2023-11</v>
      </c>
      <c r="I221" s="6" t="str">
        <f>IF([1]source_data!G223="","",[1]tailored_settings!$B$7)</f>
        <v>Longleigh Foundation</v>
      </c>
      <c r="J221" s="6" t="str">
        <f>IF([1]source_data!G223="","",[1]tailored_settings!$B$6)</f>
        <v>GB-CHC-1169016</v>
      </c>
      <c r="K221" s="6" t="str">
        <f>IF([1]source_data!G223="","",IF([1]source_data!I223="","",VLOOKUP([1]source_data!I223,[1]codelist_mapping!A:C,3,FALSE)))</f>
        <v>GTIR030</v>
      </c>
      <c r="L221" s="6" t="str">
        <f>IF([1]source_data!G223="","",IF([1]source_data!J223="","",VLOOKUP([1]source_data!J223,[1]codelist_mapping!A:C,3,FALSE)))</f>
        <v>GTIR040</v>
      </c>
      <c r="M221" s="6" t="str">
        <f>IF([1]source_data!G223="","",IF([1]source_data!K223="","",IF([1]source_data!M223&lt;&gt;"",CONCATENATE(VLOOKUP([1]source_data!K223,[1]codelist_mapping!F:H,3,FALSE)&amp;";"&amp;VLOOKUP([1]source_data!L223,[1]codelist_mapping!F:H,3,FALSE)&amp;";"&amp;VLOOKUP([1]source_data!M223,[1]codelist_mapping!F:H,3,FALSE)),IF([1]source_data!L223&lt;&gt;"",CONCATENATE(VLOOKUP([1]source_data!K223,[1]codelist_mapping!F:H,3,FALSE)&amp;";"&amp;VLOOKUP([1]source_data!L223,[1]codelist_mapping!F:H,3,FALSE)),IF([1]source_data!K223&lt;&gt;"",CONCATENATE(VLOOKUP([1]source_data!K223,[1]codelist_mapping!F:H,3,FALSE)))))))</f>
        <v>GTIP070;GTIP020</v>
      </c>
      <c r="N221" s="9" t="str">
        <f>IF([1]source_data!G223="","",IF([1]source_data!D223="","",VLOOKUP([1]source_data!D223,[1]geo_data!A:I,9,FALSE)))</f>
        <v>Tattenhoe</v>
      </c>
      <c r="O221" s="9" t="str">
        <f>IF([1]source_data!G223="","",IF([1]source_data!D223="","",VLOOKUP([1]source_data!D223,[1]geo_data!A:I,8,FALSE)))</f>
        <v>E05009422</v>
      </c>
      <c r="P221" s="9" t="str">
        <f>IF([1]source_data!G223="","",IF(LEFT(O221,3)="E05","WD",IF(LEFT(O221,3)="S13","WD",IF(LEFT(O221,3)="W05","WD",IF(LEFT(O221,3)="W06","UA",IF(LEFT(O221,3)="S12","CA",IF(LEFT(O221,3)="E06","UA",IF(LEFT(O221,3)="E07","NMD",IF(LEFT(O221,3)="E08","MD",IF(LEFT(O221,3)="E09","LONB"))))))))))</f>
        <v>WD</v>
      </c>
      <c r="Q221" s="9" t="str">
        <f>IF([1]source_data!G223="","",IF([1]source_data!D223="","",VLOOKUP([1]source_data!D223,[1]geo_data!A:I,7,FALSE)))</f>
        <v>Milton Keynes</v>
      </c>
      <c r="R221" s="9" t="str">
        <f>IF([1]source_data!G223="","",IF([1]source_data!D223="","",VLOOKUP([1]source_data!D223,[1]geo_data!A:I,6,FALSE)))</f>
        <v>E06000042</v>
      </c>
      <c r="S221" s="9" t="str">
        <f>IF([1]source_data!G223="","",IF(LEFT(R221,3)="E05","WD",IF(LEFT(R221,3)="S13","WD",IF(LEFT(R221,3)="W05","WD",IF(LEFT(R221,3)="W06","UA",IF(LEFT(R221,3)="S12","CA",IF(LEFT(R221,3)="E06","UA",IF(LEFT(R221,3)="E07","NMD",IF(LEFT(R221,3)="E08","MD",IF(LEFT(R221,3)="E09","LONB"))))))))))</f>
        <v>UA</v>
      </c>
      <c r="T221" s="6" t="str">
        <f>IF([1]source_data!G223="","",IF([1]source_data!N223="","",[1]source_data!N223))</f>
        <v>Hardship Grant</v>
      </c>
      <c r="U221" s="10">
        <f>IF([1]source_data!G223="","",[1]tailored_settings!$B$8)</f>
        <v>45622</v>
      </c>
      <c r="V221" s="6" t="str">
        <f>IF([1]source_data!G223="","",[1]tailored_settings!$B$9)</f>
        <v>http://www.longleigh.org/</v>
      </c>
      <c r="W221" s="8">
        <f>IF([1]source_data!G223="","",IF([1]source_data!O223="","",[1]source_data!O223))</f>
        <v>45240</v>
      </c>
      <c r="X221" s="8">
        <f>IF([1]source_data!G223="","",IF([1]source_data!P223="","",[1]source_data!P223))</f>
        <v>45330</v>
      </c>
      <c r="Y221" s="6" t="str">
        <f>IF([1]source_data!G223="","",IF([1]source_data!Q223="","",[1]source_data!Q223))</f>
        <v/>
      </c>
      <c r="Z221" s="11" t="str">
        <f>IF([1]source_data!G223="","",IF([1]source_data!I223="","",[1]tailored_settings!$B$10))</f>
        <v>Primary grant reason</v>
      </c>
      <c r="AA221" s="11" t="str">
        <f>IF([1]source_data!G223="","",IF([1]source_data!I223="","",[1]source_data!I223))</f>
        <v>1. Customer (or family member residing with them) with a diagnosed condition or disability (physical and/or sensory and/or behavioural)</v>
      </c>
      <c r="AB221" s="11" t="str">
        <f>IF([1]source_data!G223="","",IF([1]source_data!J223="","",[1]tailored_settings!$B$11))</f>
        <v>Secondary grant reason</v>
      </c>
      <c r="AC221" s="11" t="str">
        <f>IF([1]source_data!G223="","",IF([1]source_data!J223="","",[1]source_data!J223))</f>
        <v>2. Customer receiving medication and/or therapy for a mental health condition or substance addiction</v>
      </c>
      <c r="AD221" s="11" t="str">
        <f>IF([1]source_data!G223="","",IF([1]source_data!K223="","",[1]tailored_settings!$B$12))</f>
        <v>Grant purpose</v>
      </c>
      <c r="AE221" s="11" t="str">
        <f>IF([1]source_data!G223="","",IF([1]source_data!K223="","",[1]source_data!K223))</f>
        <v>Food Vouchers</v>
      </c>
      <c r="AF221" s="11" t="str">
        <f>IF([1]source_data!G223="","",IF([1]source_data!L223="","",[1]tailored_settings!$B$13))</f>
        <v>Grant purpose</v>
      </c>
      <c r="AG221" s="11" t="str">
        <f>IF([1]source_data!G223="","",IF([1]source_data!L223="","",[1]source_data!L223))</f>
        <v xml:space="preserve">Furniture </v>
      </c>
      <c r="AH221" s="11" t="str">
        <f>IF([1]source_data!G223="","",IF([1]source_data!M223="","",[1]tailored_settings!$B$14))</f>
        <v/>
      </c>
      <c r="AI221" s="11" t="str">
        <f>IF([1]source_data!G223="","",IF([1]source_data!M223="","",[1]source_data!M223))</f>
        <v/>
      </c>
    </row>
    <row r="222" spans="1:35" x14ac:dyDescent="0.2">
      <c r="A222" s="6" t="str">
        <f>IF([1]source_data!G224="","",IF(AND([1]source_data!C224&lt;&gt;"",[1]tailored_settings!$B$15="Publish"),CONCATENATE([1]tailored_settings!$B$2&amp;[1]source_data!C224),IF(AND([1]source_data!C224&lt;&gt;"",[1]tailored_settings!$B$15="Do not publish"),CONCATENATE([1]tailored_settings!$B$2&amp;TEXT(ROW(A222)-1,"0000")&amp;"_"&amp;TEXT(F222,"yyyy-mm")),CONCATENATE([1]tailored_settings!$B$2&amp;TEXT(ROW(A222)-1,"0000")&amp;"_"&amp;TEXT(F222,"yyyy-mm")))))</f>
        <v>360G-Longleigh-E23-00252W</v>
      </c>
      <c r="B222" s="6" t="str">
        <f>IF([1]source_data!G224="","",IF([1]source_data!E224&lt;&gt;"",[1]source_data!E224,CONCATENATE("Grant to "&amp;G222)))</f>
        <v>Grant to Individual Recipient</v>
      </c>
      <c r="C222" s="6" t="str">
        <f>IF([1]source_data!G224="","",IF([1]source_data!F224="","",[1]source_data!F224))</f>
        <v>Helping to alleviate financial hardship</v>
      </c>
      <c r="D222" s="7">
        <f>IF([1]source_data!G224="","",IF([1]source_data!G224="","",[1]source_data!G224))</f>
        <v>802.59</v>
      </c>
      <c r="E222" s="6" t="str">
        <f>IF([1]source_data!G224="","",[1]tailored_settings!$B$3)</f>
        <v>GBP</v>
      </c>
      <c r="F222" s="8">
        <f>IF([1]source_data!G224="","",IF([1]source_data!H224="","",[1]source_data!H224))</f>
        <v>45246</v>
      </c>
      <c r="G222" s="6" t="str">
        <f>IF([1]source_data!G224="","",[1]tailored_settings!$B$5)</f>
        <v>Individual Recipient</v>
      </c>
      <c r="H222" s="6" t="str">
        <f>IF([1]source_data!G224="","",IF(AND([1]source_data!A224&lt;&gt;"",[1]tailored_settings!$B$16="Publish"),CONCATENATE([1]tailored_settings!$B$2&amp;[1]source_data!A224),IF(AND([1]source_data!A224&lt;&gt;"",[1]tailored_settings!$B$16="Do not publish"),CONCATENATE([1]tailored_settings!$B$4&amp;TEXT(ROW(A222)-1,"0000")&amp;"_"&amp;TEXT(F222,"yyyy-mm")),CONCATENATE([1]tailored_settings!$B$4&amp;TEXT(ROW(A222)-1,"0000")&amp;"_"&amp;TEXT(F222,"yyyy-mm")))))</f>
        <v>360G-Longleigh-IND-0221_2023-11</v>
      </c>
      <c r="I222" s="6" t="str">
        <f>IF([1]source_data!G224="","",[1]tailored_settings!$B$7)</f>
        <v>Longleigh Foundation</v>
      </c>
      <c r="J222" s="6" t="str">
        <f>IF([1]source_data!G224="","",[1]tailored_settings!$B$6)</f>
        <v>GB-CHC-1169016</v>
      </c>
      <c r="K222" s="6" t="str">
        <f>IF([1]source_data!G224="","",IF([1]source_data!I224="","",VLOOKUP([1]source_data!I224,[1]codelist_mapping!A:C,3,FALSE)))</f>
        <v>GTIR030</v>
      </c>
      <c r="L222" s="6" t="str">
        <f>IF([1]source_data!G224="","",IF([1]source_data!J224="","",VLOOKUP([1]source_data!J224,[1]codelist_mapping!A:C,3,FALSE)))</f>
        <v/>
      </c>
      <c r="M222" s="6" t="str">
        <f>IF([1]source_data!G224="","",IF([1]source_data!K224="","",IF([1]source_data!M224&lt;&gt;"",CONCATENATE(VLOOKUP([1]source_data!K224,[1]codelist_mapping!F:H,3,FALSE)&amp;";"&amp;VLOOKUP([1]source_data!L224,[1]codelist_mapping!F:H,3,FALSE)&amp;";"&amp;VLOOKUP([1]source_data!M224,[1]codelist_mapping!F:H,3,FALSE)),IF([1]source_data!L224&lt;&gt;"",CONCATENATE(VLOOKUP([1]source_data!K224,[1]codelist_mapping!F:H,3,FALSE)&amp;";"&amp;VLOOKUP([1]source_data!L224,[1]codelist_mapping!F:H,3,FALSE)),IF([1]source_data!K224&lt;&gt;"",CONCATENATE(VLOOKUP([1]source_data!K224,[1]codelist_mapping!F:H,3,FALSE)))))))</f>
        <v>GTIP050;GTIP020;GTIP080</v>
      </c>
      <c r="N222" s="9" t="str">
        <f>IF([1]source_data!G224="","",IF([1]source_data!D224="","",VLOOKUP([1]source_data!D224,[1]geo_data!A:I,9,FALSE)))</f>
        <v>Stony Stratford</v>
      </c>
      <c r="O222" s="9" t="str">
        <f>IF([1]source_data!G224="","",IF([1]source_data!D224="","",VLOOKUP([1]source_data!D224,[1]geo_data!A:I,8,FALSE)))</f>
        <v>E05009421</v>
      </c>
      <c r="P222" s="9" t="str">
        <f>IF([1]source_data!G224="","",IF(LEFT(O222,3)="E05","WD",IF(LEFT(O222,3)="S13","WD",IF(LEFT(O222,3)="W05","WD",IF(LEFT(O222,3)="W06","UA",IF(LEFT(O222,3)="S12","CA",IF(LEFT(O222,3)="E06","UA",IF(LEFT(O222,3)="E07","NMD",IF(LEFT(O222,3)="E08","MD",IF(LEFT(O222,3)="E09","LONB"))))))))))</f>
        <v>WD</v>
      </c>
      <c r="Q222" s="9" t="str">
        <f>IF([1]source_data!G224="","",IF([1]source_data!D224="","",VLOOKUP([1]source_data!D224,[1]geo_data!A:I,7,FALSE)))</f>
        <v>Milton Keynes</v>
      </c>
      <c r="R222" s="9" t="str">
        <f>IF([1]source_data!G224="","",IF([1]source_data!D224="","",VLOOKUP([1]source_data!D224,[1]geo_data!A:I,6,FALSE)))</f>
        <v>E06000042</v>
      </c>
      <c r="S222" s="9" t="str">
        <f>IF([1]source_data!G224="","",IF(LEFT(R222,3)="E05","WD",IF(LEFT(R222,3)="S13","WD",IF(LEFT(R222,3)="W05","WD",IF(LEFT(R222,3)="W06","UA",IF(LEFT(R222,3)="S12","CA",IF(LEFT(R222,3)="E06","UA",IF(LEFT(R222,3)="E07","NMD",IF(LEFT(R222,3)="E08","MD",IF(LEFT(R222,3)="E09","LONB"))))))))))</f>
        <v>UA</v>
      </c>
      <c r="T222" s="6" t="str">
        <f>IF([1]source_data!G224="","",IF([1]source_data!N224="","",[1]source_data!N224))</f>
        <v>Hardship Grant</v>
      </c>
      <c r="U222" s="10">
        <f>IF([1]source_data!G224="","",[1]tailored_settings!$B$8)</f>
        <v>45622</v>
      </c>
      <c r="V222" s="6" t="str">
        <f>IF([1]source_data!G224="","",[1]tailored_settings!$B$9)</f>
        <v>http://www.longleigh.org/</v>
      </c>
      <c r="W222" s="8">
        <f>IF([1]source_data!G224="","",IF([1]source_data!O224="","",[1]source_data!O224))</f>
        <v>45246</v>
      </c>
      <c r="X222" s="8">
        <f>IF([1]source_data!G224="","",IF([1]source_data!P224="","",[1]source_data!P224))</f>
        <v>45362</v>
      </c>
      <c r="Y222" s="6" t="str">
        <f>IF([1]source_data!G224="","",IF([1]source_data!Q224="","",[1]source_data!Q224))</f>
        <v/>
      </c>
      <c r="Z222" s="11" t="str">
        <f>IF([1]source_data!G224="","",IF([1]source_data!I224="","",[1]tailored_settings!$B$10))</f>
        <v>Primary grant reason</v>
      </c>
      <c r="AA222" s="11" t="str">
        <f>IF([1]source_data!G224="","",IF([1]source_data!I224="","",[1]source_data!I224))</f>
        <v>1. Customer (or family member residing with them) with a diagnosed condition or disability (physical and/or sensory and/or behavioural)</v>
      </c>
      <c r="AB222" s="11" t="str">
        <f>IF([1]source_data!G224="","",IF([1]source_data!J224="","",[1]tailored_settings!$B$11))</f>
        <v/>
      </c>
      <c r="AC222" s="11" t="str">
        <f>IF([1]source_data!G224="","",IF([1]source_data!J224="","",[1]source_data!J224))</f>
        <v/>
      </c>
      <c r="AD222" s="11" t="str">
        <f>IF([1]source_data!G224="","",IF([1]source_data!K224="","",[1]tailored_settings!$B$12))</f>
        <v>Grant purpose</v>
      </c>
      <c r="AE222" s="11" t="str">
        <f>IF([1]source_data!G224="","",IF([1]source_data!K224="","",[1]source_data!K224))</f>
        <v>Utility Vouchers</v>
      </c>
      <c r="AF222" s="11" t="str">
        <f>IF([1]source_data!G224="","",IF([1]source_data!L224="","",[1]tailored_settings!$B$13))</f>
        <v>Grant purpose</v>
      </c>
      <c r="AG222" s="11" t="str">
        <f>IF([1]source_data!G224="","",IF([1]source_data!L224="","",[1]source_data!L224))</f>
        <v xml:space="preserve">Furniture </v>
      </c>
      <c r="AH222" s="11" t="str">
        <f>IF([1]source_data!G224="","",IF([1]source_data!M224="","",[1]tailored_settings!$B$14))</f>
        <v>Grant purpose</v>
      </c>
      <c r="AI222" s="11" t="str">
        <f>IF([1]source_data!G224="","",IF([1]source_data!M224="","",[1]source_data!M224))</f>
        <v>Clothing</v>
      </c>
    </row>
    <row r="223" spans="1:35" x14ac:dyDescent="0.2">
      <c r="A223" s="6" t="str">
        <f>IF([1]source_data!G225="","",IF(AND([1]source_data!C225&lt;&gt;"",[1]tailored_settings!$B$15="Publish"),CONCATENATE([1]tailored_settings!$B$2&amp;[1]source_data!C225),IF(AND([1]source_data!C225&lt;&gt;"",[1]tailored_settings!$B$15="Do not publish"),CONCATENATE([1]tailored_settings!$B$2&amp;TEXT(ROW(A223)-1,"0000")&amp;"_"&amp;TEXT(F223,"yyyy-mm")),CONCATENATE([1]tailored_settings!$B$2&amp;TEXT(ROW(A223)-1,"0000")&amp;"_"&amp;TEXT(F223,"yyyy-mm")))))</f>
        <v>360G-Longleigh-E23-00253W</v>
      </c>
      <c r="B223" s="6" t="str">
        <f>IF([1]source_data!G225="","",IF([1]source_data!E225&lt;&gt;"",[1]source_data!E225,CONCATENATE("Grant to "&amp;G223)))</f>
        <v>Grant to Individual Recipient</v>
      </c>
      <c r="C223" s="6" t="str">
        <f>IF([1]source_data!G225="","",IF([1]source_data!F225="","",[1]source_data!F225))</f>
        <v>Helping to alleviate financial hardship</v>
      </c>
      <c r="D223" s="7">
        <f>IF([1]source_data!G225="","",IF([1]source_data!G225="","",[1]source_data!G225))</f>
        <v>1000</v>
      </c>
      <c r="E223" s="6" t="str">
        <f>IF([1]source_data!G225="","",[1]tailored_settings!$B$3)</f>
        <v>GBP</v>
      </c>
      <c r="F223" s="8">
        <f>IF([1]source_data!G225="","",IF([1]source_data!H225="","",[1]source_data!H225))</f>
        <v>45243</v>
      </c>
      <c r="G223" s="6" t="str">
        <f>IF([1]source_data!G225="","",[1]tailored_settings!$B$5)</f>
        <v>Individual Recipient</v>
      </c>
      <c r="H223" s="6" t="str">
        <f>IF([1]source_data!G225="","",IF(AND([1]source_data!A225&lt;&gt;"",[1]tailored_settings!$B$16="Publish"),CONCATENATE([1]tailored_settings!$B$2&amp;[1]source_data!A225),IF(AND([1]source_data!A225&lt;&gt;"",[1]tailored_settings!$B$16="Do not publish"),CONCATENATE([1]tailored_settings!$B$4&amp;TEXT(ROW(A223)-1,"0000")&amp;"_"&amp;TEXT(F223,"yyyy-mm")),CONCATENATE([1]tailored_settings!$B$4&amp;TEXT(ROW(A223)-1,"0000")&amp;"_"&amp;TEXT(F223,"yyyy-mm")))))</f>
        <v>360G-Longleigh-IND-0222_2023-11</v>
      </c>
      <c r="I223" s="6" t="str">
        <f>IF([1]source_data!G225="","",[1]tailored_settings!$B$7)</f>
        <v>Longleigh Foundation</v>
      </c>
      <c r="J223" s="6" t="str">
        <f>IF([1]source_data!G225="","",[1]tailored_settings!$B$6)</f>
        <v>GB-CHC-1169016</v>
      </c>
      <c r="K223" s="6" t="str">
        <f>IF([1]source_data!G225="","",IF([1]source_data!I225="","",VLOOKUP([1]source_data!I225,[1]codelist_mapping!A:C,3,FALSE)))</f>
        <v>GTIR010</v>
      </c>
      <c r="L223" s="6" t="str">
        <f>IF([1]source_data!G225="","",IF([1]source_data!J225="","",VLOOKUP([1]source_data!J225,[1]codelist_mapping!A:C,3,FALSE)))</f>
        <v/>
      </c>
      <c r="M223" s="6" t="str">
        <f>IF([1]source_data!G225="","",IF([1]source_data!K225="","",IF([1]source_data!M225&lt;&gt;"",CONCATENATE(VLOOKUP([1]source_data!K225,[1]codelist_mapping!F:H,3,FALSE)&amp;";"&amp;VLOOKUP([1]source_data!L225,[1]codelist_mapping!F:H,3,FALSE)&amp;";"&amp;VLOOKUP([1]source_data!M225,[1]codelist_mapping!F:H,3,FALSE)),IF([1]source_data!L225&lt;&gt;"",CONCATENATE(VLOOKUP([1]source_data!K225,[1]codelist_mapping!F:H,3,FALSE)&amp;";"&amp;VLOOKUP([1]source_data!L225,[1]codelist_mapping!F:H,3,FALSE)),IF([1]source_data!K225&lt;&gt;"",CONCATENATE(VLOOKUP([1]source_data!K225,[1]codelist_mapping!F:H,3,FALSE)))))))</f>
        <v>GTIP070;GTIP050</v>
      </c>
      <c r="N223" s="9" t="str">
        <f>IF([1]source_data!G225="","",IF([1]source_data!D225="","",VLOOKUP([1]source_data!D225,[1]geo_data!A:I,9,FALSE)))</f>
        <v>Banbury Hardwick</v>
      </c>
      <c r="O223" s="9" t="str">
        <f>IF([1]source_data!G225="","",IF([1]source_data!D225="","",VLOOKUP([1]source_data!D225,[1]geo_data!A:I,8,FALSE)))</f>
        <v>E05010923</v>
      </c>
      <c r="P223" s="9" t="str">
        <f>IF([1]source_data!G225="","",IF(LEFT(O223,3)="E05","WD",IF(LEFT(O223,3)="S13","WD",IF(LEFT(O223,3)="W05","WD",IF(LEFT(O223,3)="W06","UA",IF(LEFT(O223,3)="S12","CA",IF(LEFT(O223,3)="E06","UA",IF(LEFT(O223,3)="E07","NMD",IF(LEFT(O223,3)="E08","MD",IF(LEFT(O223,3)="E09","LONB"))))))))))</f>
        <v>WD</v>
      </c>
      <c r="Q223" s="9" t="str">
        <f>IF([1]source_data!G225="","",IF([1]source_data!D225="","",VLOOKUP([1]source_data!D225,[1]geo_data!A:I,7,FALSE)))</f>
        <v>Cherwell</v>
      </c>
      <c r="R223" s="9" t="str">
        <f>IF([1]source_data!G225="","",IF([1]source_data!D225="","",VLOOKUP([1]source_data!D225,[1]geo_data!A:I,6,FALSE)))</f>
        <v>E07000177</v>
      </c>
      <c r="S223" s="9" t="str">
        <f>IF([1]source_data!G225="","",IF(LEFT(R223,3)="E05","WD",IF(LEFT(R223,3)="S13","WD",IF(LEFT(R223,3)="W05","WD",IF(LEFT(R223,3)="W06","UA",IF(LEFT(R223,3)="S12","CA",IF(LEFT(R223,3)="E06","UA",IF(LEFT(R223,3)="E07","NMD",IF(LEFT(R223,3)="E08","MD",IF(LEFT(R223,3)="E09","LONB"))))))))))</f>
        <v>NMD</v>
      </c>
      <c r="T223" s="6" t="str">
        <f>IF([1]source_data!G225="","",IF([1]source_data!N225="","",[1]source_data!N225))</f>
        <v>Hardship Grant</v>
      </c>
      <c r="U223" s="10">
        <f>IF([1]source_data!G225="","",[1]tailored_settings!$B$8)</f>
        <v>45622</v>
      </c>
      <c r="V223" s="6" t="str">
        <f>IF([1]source_data!G225="","",[1]tailored_settings!$B$9)</f>
        <v>http://www.longleigh.org/</v>
      </c>
      <c r="W223" s="8">
        <f>IF([1]source_data!G225="","",IF([1]source_data!O225="","",[1]source_data!O225))</f>
        <v>45243</v>
      </c>
      <c r="X223" s="8">
        <f>IF([1]source_data!G225="","",IF([1]source_data!P225="","",[1]source_data!P225))</f>
        <v>45289</v>
      </c>
      <c r="Y223" s="6" t="str">
        <f>IF([1]source_data!G225="","",IF([1]source_data!Q225="","",[1]source_data!Q225))</f>
        <v/>
      </c>
      <c r="Z223" s="11" t="str">
        <f>IF([1]source_data!G225="","",IF([1]source_data!I225="","",[1]tailored_settings!$B$10))</f>
        <v>Primary grant reason</v>
      </c>
      <c r="AA223" s="11" t="str">
        <f>IF([1]source_data!G225="","",IF([1]source_data!I225="","",[1]source_data!I225))</f>
        <v>7. Customer where there is a child/ren in receipt of means-tested free school meals</v>
      </c>
      <c r="AB223" s="11" t="str">
        <f>IF([1]source_data!G225="","",IF([1]source_data!J225="","",[1]tailored_settings!$B$11))</f>
        <v/>
      </c>
      <c r="AC223" s="11" t="str">
        <f>IF([1]source_data!G225="","",IF([1]source_data!J225="","",[1]source_data!J225))</f>
        <v/>
      </c>
      <c r="AD223" s="11" t="str">
        <f>IF([1]source_data!G225="","",IF([1]source_data!K225="","",[1]tailored_settings!$B$12))</f>
        <v>Grant purpose</v>
      </c>
      <c r="AE223" s="11" t="str">
        <f>IF([1]source_data!G225="","",IF([1]source_data!K225="","",[1]source_data!K225))</f>
        <v>Food Vouchers</v>
      </c>
      <c r="AF223" s="11" t="str">
        <f>IF([1]source_data!G225="","",IF([1]source_data!L225="","",[1]tailored_settings!$B$13))</f>
        <v>Grant purpose</v>
      </c>
      <c r="AG223" s="11" t="str">
        <f>IF([1]source_data!G225="","",IF([1]source_data!L225="","",[1]source_data!L225))</f>
        <v>Utility Vouchers</v>
      </c>
      <c r="AH223" s="11" t="str">
        <f>IF([1]source_data!G225="","",IF([1]source_data!M225="","",[1]tailored_settings!$B$14))</f>
        <v/>
      </c>
      <c r="AI223" s="11" t="str">
        <f>IF([1]source_data!G225="","",IF([1]source_data!M225="","",[1]source_data!M225))</f>
        <v/>
      </c>
    </row>
    <row r="224" spans="1:35" x14ac:dyDescent="0.2">
      <c r="A224" s="6" t="str">
        <f>IF([1]source_data!G226="","",IF(AND([1]source_data!C226&lt;&gt;"",[1]tailored_settings!$B$15="Publish"),CONCATENATE([1]tailored_settings!$B$2&amp;[1]source_data!C226),IF(AND([1]source_data!C226&lt;&gt;"",[1]tailored_settings!$B$15="Do not publish"),CONCATENATE([1]tailored_settings!$B$2&amp;TEXT(ROW(A224)-1,"0000")&amp;"_"&amp;TEXT(F224,"yyyy-mm")),CONCATENATE([1]tailored_settings!$B$2&amp;TEXT(ROW(A224)-1,"0000")&amp;"_"&amp;TEXT(F224,"yyyy-mm")))))</f>
        <v>360G-Longleigh-E23-00254W</v>
      </c>
      <c r="B224" s="6" t="str">
        <f>IF([1]source_data!G226="","",IF([1]source_data!E226&lt;&gt;"",[1]source_data!E226,CONCATENATE("Grant to "&amp;G224)))</f>
        <v>Grant to Individual Recipient</v>
      </c>
      <c r="C224" s="6" t="str">
        <f>IF([1]source_data!G226="","",IF([1]source_data!F226="","",[1]source_data!F226))</f>
        <v xml:space="preserve">Providing new flooring </v>
      </c>
      <c r="D224" s="7">
        <f>IF([1]source_data!G226="","",IF([1]source_data!G226="","",[1]source_data!G226))</f>
        <v>1682.4</v>
      </c>
      <c r="E224" s="6" t="str">
        <f>IF([1]source_data!G226="","",[1]tailored_settings!$B$3)</f>
        <v>GBP</v>
      </c>
      <c r="F224" s="8">
        <f>IF([1]source_data!G226="","",IF([1]source_data!H226="","",[1]source_data!H226))</f>
        <v>45243</v>
      </c>
      <c r="G224" s="6" t="str">
        <f>IF([1]source_data!G226="","",[1]tailored_settings!$B$5)</f>
        <v>Individual Recipient</v>
      </c>
      <c r="H224" s="6" t="str">
        <f>IF([1]source_data!G226="","",IF(AND([1]source_data!A226&lt;&gt;"",[1]tailored_settings!$B$16="Publish"),CONCATENATE([1]tailored_settings!$B$2&amp;[1]source_data!A226),IF(AND([1]source_data!A226&lt;&gt;"",[1]tailored_settings!$B$16="Do not publish"),CONCATENATE([1]tailored_settings!$B$4&amp;TEXT(ROW(A224)-1,"0000")&amp;"_"&amp;TEXT(F224,"yyyy-mm")),CONCATENATE([1]tailored_settings!$B$4&amp;TEXT(ROW(A224)-1,"0000")&amp;"_"&amp;TEXT(F224,"yyyy-mm")))))</f>
        <v>360G-Longleigh-IND-0223_2023-11</v>
      </c>
      <c r="I224" s="6" t="str">
        <f>IF([1]source_data!G226="","",[1]tailored_settings!$B$7)</f>
        <v>Longleigh Foundation</v>
      </c>
      <c r="J224" s="6" t="str">
        <f>IF([1]source_data!G226="","",[1]tailored_settings!$B$6)</f>
        <v>GB-CHC-1169016</v>
      </c>
      <c r="K224" s="6" t="str">
        <f>IF([1]source_data!G226="","",IF([1]source_data!I226="","",VLOOKUP([1]source_data!I226,[1]codelist_mapping!A:C,3,FALSE)))</f>
        <v>GTIR030</v>
      </c>
      <c r="L224" s="6" t="str">
        <f>IF([1]source_data!G226="","",IF([1]source_data!J226="","",VLOOKUP([1]source_data!J226,[1]codelist_mapping!A:C,3,FALSE)))</f>
        <v/>
      </c>
      <c r="M224" s="6" t="str">
        <f>IF([1]source_data!G226="","",IF([1]source_data!K226="","",IF([1]source_data!M226&lt;&gt;"",CONCATENATE(VLOOKUP([1]source_data!K226,[1]codelist_mapping!F:H,3,FALSE)&amp;";"&amp;VLOOKUP([1]source_data!L226,[1]codelist_mapping!F:H,3,FALSE)&amp;";"&amp;VLOOKUP([1]source_data!M226,[1]codelist_mapping!F:H,3,FALSE)),IF([1]source_data!L226&lt;&gt;"",CONCATENATE(VLOOKUP([1]source_data!K226,[1]codelist_mapping!F:H,3,FALSE)&amp;";"&amp;VLOOKUP([1]source_data!L226,[1]codelist_mapping!F:H,3,FALSE)),IF([1]source_data!K226&lt;&gt;"",CONCATENATE(VLOOKUP([1]source_data!K226,[1]codelist_mapping!F:H,3,FALSE)))))))</f>
        <v>GTIP030</v>
      </c>
      <c r="N224" s="9" t="str">
        <f>IF([1]source_data!G226="","",IF([1]source_data!D226="","",VLOOKUP([1]source_data!D226,[1]geo_data!A:I,9,FALSE)))</f>
        <v>Clapham &amp; Oakley</v>
      </c>
      <c r="O224" s="9" t="str">
        <f>IF([1]source_data!G226="","",IF([1]source_data!D226="","",VLOOKUP([1]source_data!D226,[1]geo_data!A:I,8,FALSE)))</f>
        <v>E05014496</v>
      </c>
      <c r="P224" s="9" t="str">
        <f>IF([1]source_data!G226="","",IF(LEFT(O224,3)="E05","WD",IF(LEFT(O224,3)="S13","WD",IF(LEFT(O224,3)="W05","WD",IF(LEFT(O224,3)="W06","UA",IF(LEFT(O224,3)="S12","CA",IF(LEFT(O224,3)="E06","UA",IF(LEFT(O224,3)="E07","NMD",IF(LEFT(O224,3)="E08","MD",IF(LEFT(O224,3)="E09","LONB"))))))))))</f>
        <v>WD</v>
      </c>
      <c r="Q224" s="9" t="str">
        <f>IF([1]source_data!G226="","",IF([1]source_data!D226="","",VLOOKUP([1]source_data!D226,[1]geo_data!A:I,7,FALSE)))</f>
        <v>Bedford</v>
      </c>
      <c r="R224" s="9" t="str">
        <f>IF([1]source_data!G226="","",IF([1]source_data!D226="","",VLOOKUP([1]source_data!D226,[1]geo_data!A:I,6,FALSE)))</f>
        <v>E06000055</v>
      </c>
      <c r="S224" s="9" t="str">
        <f>IF([1]source_data!G226="","",IF(LEFT(R224,3)="E05","WD",IF(LEFT(R224,3)="S13","WD",IF(LEFT(R224,3)="W05","WD",IF(LEFT(R224,3)="W06","UA",IF(LEFT(R224,3)="S12","CA",IF(LEFT(R224,3)="E06","UA",IF(LEFT(R224,3)="E07","NMD",IF(LEFT(R224,3)="E08","MD",IF(LEFT(R224,3)="E09","LONB"))))))))))</f>
        <v>UA</v>
      </c>
      <c r="T224" s="6" t="str">
        <f>IF([1]source_data!G226="","",IF([1]source_data!N226="","",[1]source_data!N226))</f>
        <v>Flooring Grant</v>
      </c>
      <c r="U224" s="10">
        <f>IF([1]source_data!G226="","",[1]tailored_settings!$B$8)</f>
        <v>45622</v>
      </c>
      <c r="V224" s="6" t="str">
        <f>IF([1]source_data!G226="","",[1]tailored_settings!$B$9)</f>
        <v>http://www.longleigh.org/</v>
      </c>
      <c r="W224" s="8">
        <f>IF([1]source_data!G226="","",IF([1]source_data!O226="","",[1]source_data!O226))</f>
        <v>45243</v>
      </c>
      <c r="X224" s="8">
        <f>IF([1]source_data!G226="","",IF([1]source_data!P226="","",[1]source_data!P226))</f>
        <v>45327</v>
      </c>
      <c r="Y224" s="6" t="str">
        <f>IF([1]source_data!G226="","",IF([1]source_data!Q226="","",[1]source_data!Q226))</f>
        <v/>
      </c>
      <c r="Z224" s="11" t="str">
        <f>IF([1]source_data!G226="","",IF([1]source_data!I226="","",[1]tailored_settings!$B$10))</f>
        <v>Primary grant reason</v>
      </c>
      <c r="AA224" s="11" t="str">
        <f>IF([1]source_data!G226="","",IF([1]source_data!I226="","",[1]source_data!I226))</f>
        <v>1. Customer (or family member residing with them) with a diagnosed condition or disability (physical and/or sensory and/or behavioural)</v>
      </c>
      <c r="AB224" s="11" t="str">
        <f>IF([1]source_data!G226="","",IF([1]source_data!J226="","",[1]tailored_settings!$B$11))</f>
        <v/>
      </c>
      <c r="AC224" s="11" t="str">
        <f>IF([1]source_data!G226="","",IF([1]source_data!J226="","",[1]source_data!J226))</f>
        <v/>
      </c>
      <c r="AD224" s="11" t="str">
        <f>IF([1]source_data!G226="","",IF([1]source_data!K226="","",[1]tailored_settings!$B$12))</f>
        <v>Grant purpose</v>
      </c>
      <c r="AE224" s="11" t="str">
        <f>IF([1]source_data!G226="","",IF([1]source_data!K226="","",[1]source_data!K226))</f>
        <v>Flooring</v>
      </c>
      <c r="AF224" s="11" t="str">
        <f>IF([1]source_data!G226="","",IF([1]source_data!L226="","",[1]tailored_settings!$B$13))</f>
        <v/>
      </c>
      <c r="AG224" s="11" t="str">
        <f>IF([1]source_data!G226="","",IF([1]source_data!L226="","",[1]source_data!L226))</f>
        <v/>
      </c>
      <c r="AH224" s="11" t="str">
        <f>IF([1]source_data!G226="","",IF([1]source_data!M226="","",[1]tailored_settings!$B$14))</f>
        <v/>
      </c>
      <c r="AI224" s="11" t="str">
        <f>IF([1]source_data!G226="","",IF([1]source_data!M226="","",[1]source_data!M226))</f>
        <v/>
      </c>
    </row>
    <row r="225" spans="1:35" x14ac:dyDescent="0.2">
      <c r="A225" s="6" t="str">
        <f>IF([1]source_data!G227="","",IF(AND([1]source_data!C227&lt;&gt;"",[1]tailored_settings!$B$15="Publish"),CONCATENATE([1]tailored_settings!$B$2&amp;[1]source_data!C227),IF(AND([1]source_data!C227&lt;&gt;"",[1]tailored_settings!$B$15="Do not publish"),CONCATENATE([1]tailored_settings!$B$2&amp;TEXT(ROW(A225)-1,"0000")&amp;"_"&amp;TEXT(F225,"yyyy-mm")),CONCATENATE([1]tailored_settings!$B$2&amp;TEXT(ROW(A225)-1,"0000")&amp;"_"&amp;TEXT(F225,"yyyy-mm")))))</f>
        <v>360G-Longleigh-E23-00255W</v>
      </c>
      <c r="B225" s="6" t="str">
        <f>IF([1]source_data!G227="","",IF([1]source_data!E227&lt;&gt;"",[1]source_data!E227,CONCATENATE("Grant to "&amp;G225)))</f>
        <v>Grant to Individual Recipient</v>
      </c>
      <c r="C225" s="6" t="str">
        <f>IF([1]source_data!G227="","",IF([1]source_data!F227="","",[1]source_data!F227))</f>
        <v>Helping to alleviate financial hardship</v>
      </c>
      <c r="D225" s="7">
        <f>IF([1]source_data!G227="","",IF([1]source_data!G227="","",[1]source_data!G227))</f>
        <v>884.99</v>
      </c>
      <c r="E225" s="6" t="str">
        <f>IF([1]source_data!G227="","",[1]tailored_settings!$B$3)</f>
        <v>GBP</v>
      </c>
      <c r="F225" s="8">
        <f>IF([1]source_data!G227="","",IF([1]source_data!H227="","",[1]source_data!H227))</f>
        <v>45243</v>
      </c>
      <c r="G225" s="6" t="str">
        <f>IF([1]source_data!G227="","",[1]tailored_settings!$B$5)</f>
        <v>Individual Recipient</v>
      </c>
      <c r="H225" s="6" t="str">
        <f>IF([1]source_data!G227="","",IF(AND([1]source_data!A227&lt;&gt;"",[1]tailored_settings!$B$16="Publish"),CONCATENATE([1]tailored_settings!$B$2&amp;[1]source_data!A227),IF(AND([1]source_data!A227&lt;&gt;"",[1]tailored_settings!$B$16="Do not publish"),CONCATENATE([1]tailored_settings!$B$4&amp;TEXT(ROW(A225)-1,"0000")&amp;"_"&amp;TEXT(F225,"yyyy-mm")),CONCATENATE([1]tailored_settings!$B$4&amp;TEXT(ROW(A225)-1,"0000")&amp;"_"&amp;TEXT(F225,"yyyy-mm")))))</f>
        <v>360G-Longleigh-IND-0224_2023-11</v>
      </c>
      <c r="I225" s="6" t="str">
        <f>IF([1]source_data!G227="","",[1]tailored_settings!$B$7)</f>
        <v>Longleigh Foundation</v>
      </c>
      <c r="J225" s="6" t="str">
        <f>IF([1]source_data!G227="","",[1]tailored_settings!$B$6)</f>
        <v>GB-CHC-1169016</v>
      </c>
      <c r="K225" s="6" t="str">
        <f>IF([1]source_data!G227="","",IF([1]source_data!I227="","",VLOOKUP([1]source_data!I227,[1]codelist_mapping!A:C,3,FALSE)))</f>
        <v>GTIR040</v>
      </c>
      <c r="L225" s="6" t="str">
        <f>IF([1]source_data!G227="","",IF([1]source_data!J227="","",VLOOKUP([1]source_data!J227,[1]codelist_mapping!A:C,3,FALSE)))</f>
        <v/>
      </c>
      <c r="M225" s="6" t="str">
        <f>IF([1]source_data!G227="","",IF([1]source_data!K227="","",IF([1]source_data!M227&lt;&gt;"",CONCATENATE(VLOOKUP([1]source_data!K227,[1]codelist_mapping!F:H,3,FALSE)&amp;";"&amp;VLOOKUP([1]source_data!L227,[1]codelist_mapping!F:H,3,FALSE)&amp;";"&amp;VLOOKUP([1]source_data!M227,[1]codelist_mapping!F:H,3,FALSE)),IF([1]source_data!L227&lt;&gt;"",CONCATENATE(VLOOKUP([1]source_data!K227,[1]codelist_mapping!F:H,3,FALSE)&amp;";"&amp;VLOOKUP([1]source_data!L227,[1]codelist_mapping!F:H,3,FALSE)),IF([1]source_data!K227&lt;&gt;"",CONCATENATE(VLOOKUP([1]source_data!K227,[1]codelist_mapping!F:H,3,FALSE)))))))</f>
        <v>GTIP020;GTIP060</v>
      </c>
      <c r="N225" s="9" t="str">
        <f>IF([1]source_data!G227="","",IF([1]source_data!D227="","",VLOOKUP([1]source_data!D227,[1]geo_data!A:I,9,FALSE)))</f>
        <v>Tenbury</v>
      </c>
      <c r="O225" s="9" t="str">
        <f>IF([1]source_data!G227="","",IF([1]source_data!D227="","",VLOOKUP([1]source_data!D227,[1]geo_data!A:I,8,FALSE)))</f>
        <v>E05015394</v>
      </c>
      <c r="P225" s="9" t="str">
        <f>IF([1]source_data!G227="","",IF(LEFT(O225,3)="E05","WD",IF(LEFT(O225,3)="S13","WD",IF(LEFT(O225,3)="W05","WD",IF(LEFT(O225,3)="W06","UA",IF(LEFT(O225,3)="S12","CA",IF(LEFT(O225,3)="E06","UA",IF(LEFT(O225,3)="E07","NMD",IF(LEFT(O225,3)="E08","MD",IF(LEFT(O225,3)="E09","LONB"))))))))))</f>
        <v>WD</v>
      </c>
      <c r="Q225" s="9" t="str">
        <f>IF([1]source_data!G227="","",IF([1]source_data!D227="","",VLOOKUP([1]source_data!D227,[1]geo_data!A:I,7,FALSE)))</f>
        <v>Malvern Hills</v>
      </c>
      <c r="R225" s="9" t="str">
        <f>IF([1]source_data!G227="","",IF([1]source_data!D227="","",VLOOKUP([1]source_data!D227,[1]geo_data!A:I,6,FALSE)))</f>
        <v>E07000235</v>
      </c>
      <c r="S225" s="9" t="str">
        <f>IF([1]source_data!G227="","",IF(LEFT(R225,3)="E05","WD",IF(LEFT(R225,3)="S13","WD",IF(LEFT(R225,3)="W05","WD",IF(LEFT(R225,3)="W06","UA",IF(LEFT(R225,3)="S12","CA",IF(LEFT(R225,3)="E06","UA",IF(LEFT(R225,3)="E07","NMD",IF(LEFT(R225,3)="E08","MD",IF(LEFT(R225,3)="E09","LONB"))))))))))</f>
        <v>NMD</v>
      </c>
      <c r="T225" s="6" t="str">
        <f>IF([1]source_data!G227="","",IF([1]source_data!N227="","",[1]source_data!N227))</f>
        <v>Hardship Grant</v>
      </c>
      <c r="U225" s="10">
        <f>IF([1]source_data!G227="","",[1]tailored_settings!$B$8)</f>
        <v>45622</v>
      </c>
      <c r="V225" s="6" t="str">
        <f>IF([1]source_data!G227="","",[1]tailored_settings!$B$9)</f>
        <v>http://www.longleigh.org/</v>
      </c>
      <c r="W225" s="8">
        <f>IF([1]source_data!G227="","",IF([1]source_data!O227="","",[1]source_data!O227))</f>
        <v>45243</v>
      </c>
      <c r="X225" s="8">
        <f>IF([1]source_data!G227="","",IF([1]source_data!P227="","",[1]source_data!P227))</f>
        <v>45300</v>
      </c>
      <c r="Y225" s="6" t="str">
        <f>IF([1]source_data!G227="","",IF([1]source_data!Q227="","",[1]source_data!Q227))</f>
        <v/>
      </c>
      <c r="Z225" s="11" t="str">
        <f>IF([1]source_data!G227="","",IF([1]source_data!I227="","",[1]tailored_settings!$B$10))</f>
        <v>Primary grant reason</v>
      </c>
      <c r="AA225" s="11" t="str">
        <f>IF([1]source_data!G227="","",IF([1]source_data!I227="","",[1]source_data!I227))</f>
        <v>2. Customer receiving medication and/or therapy for a mental health condition or substance addiction</v>
      </c>
      <c r="AB225" s="11" t="str">
        <f>IF([1]source_data!G227="","",IF([1]source_data!J227="","",[1]tailored_settings!$B$11))</f>
        <v/>
      </c>
      <c r="AC225" s="11" t="str">
        <f>IF([1]source_data!G227="","",IF([1]source_data!J227="","",[1]source_data!J227))</f>
        <v/>
      </c>
      <c r="AD225" s="11" t="str">
        <f>IF([1]source_data!G227="","",IF([1]source_data!K227="","",[1]tailored_settings!$B$12))</f>
        <v>Grant purpose</v>
      </c>
      <c r="AE225" s="11" t="str">
        <f>IF([1]source_data!G227="","",IF([1]source_data!K227="","",[1]source_data!K227))</f>
        <v xml:space="preserve">Furniture </v>
      </c>
      <c r="AF225" s="11" t="str">
        <f>IF([1]source_data!G227="","",IF([1]source_data!L227="","",[1]tailored_settings!$B$13))</f>
        <v>Grant purpose</v>
      </c>
      <c r="AG225" s="11" t="str">
        <f>IF([1]source_data!G227="","",IF([1]source_data!L227="","",[1]source_data!L227))</f>
        <v>Voucher for small household items</v>
      </c>
      <c r="AH225" s="11" t="str">
        <f>IF([1]source_data!G227="","",IF([1]source_data!M227="","",[1]tailored_settings!$B$14))</f>
        <v/>
      </c>
      <c r="AI225" s="11" t="str">
        <f>IF([1]source_data!G227="","",IF([1]source_data!M227="","",[1]source_data!M227))</f>
        <v/>
      </c>
    </row>
    <row r="226" spans="1:35" x14ac:dyDescent="0.2">
      <c r="A226" s="6" t="str">
        <f>IF([1]source_data!G228="","",IF(AND([1]source_data!C228&lt;&gt;"",[1]tailored_settings!$B$15="Publish"),CONCATENATE([1]tailored_settings!$B$2&amp;[1]source_data!C228),IF(AND([1]source_data!C228&lt;&gt;"",[1]tailored_settings!$B$15="Do not publish"),CONCATENATE([1]tailored_settings!$B$2&amp;TEXT(ROW(A226)-1,"0000")&amp;"_"&amp;TEXT(F226,"yyyy-mm")),CONCATENATE([1]tailored_settings!$B$2&amp;TEXT(ROW(A226)-1,"0000")&amp;"_"&amp;TEXT(F226,"yyyy-mm")))))</f>
        <v>360G-Longleigh-E23-00256W</v>
      </c>
      <c r="B226" s="6" t="str">
        <f>IF([1]source_data!G228="","",IF([1]source_data!E228&lt;&gt;"",[1]source_data!E228,CONCATENATE("Grant to "&amp;G226)))</f>
        <v>Grant to Individual Recipient</v>
      </c>
      <c r="C226" s="6" t="str">
        <f>IF([1]source_data!G228="","",IF([1]source_data!F228="","",[1]source_data!F228))</f>
        <v>Helping to alleviate financial hardship</v>
      </c>
      <c r="D226" s="7">
        <f>IF([1]source_data!G228="","",IF([1]source_data!G228="","",[1]source_data!G228))</f>
        <v>705.55</v>
      </c>
      <c r="E226" s="6" t="str">
        <f>IF([1]source_data!G228="","",[1]tailored_settings!$B$3)</f>
        <v>GBP</v>
      </c>
      <c r="F226" s="8">
        <f>IF([1]source_data!G228="","",IF([1]source_data!H228="","",[1]source_data!H228))</f>
        <v>45244</v>
      </c>
      <c r="G226" s="6" t="str">
        <f>IF([1]source_data!G228="","",[1]tailored_settings!$B$5)</f>
        <v>Individual Recipient</v>
      </c>
      <c r="H226" s="6" t="str">
        <f>IF([1]source_data!G228="","",IF(AND([1]source_data!A228&lt;&gt;"",[1]tailored_settings!$B$16="Publish"),CONCATENATE([1]tailored_settings!$B$2&amp;[1]source_data!A228),IF(AND([1]source_data!A228&lt;&gt;"",[1]tailored_settings!$B$16="Do not publish"),CONCATENATE([1]tailored_settings!$B$4&amp;TEXT(ROW(A226)-1,"0000")&amp;"_"&amp;TEXT(F226,"yyyy-mm")),CONCATENATE([1]tailored_settings!$B$4&amp;TEXT(ROW(A226)-1,"0000")&amp;"_"&amp;TEXT(F226,"yyyy-mm")))))</f>
        <v>360G-Longleigh-IND-0225_2023-11</v>
      </c>
      <c r="I226" s="6" t="str">
        <f>IF([1]source_data!G228="","",[1]tailored_settings!$B$7)</f>
        <v>Longleigh Foundation</v>
      </c>
      <c r="J226" s="6" t="str">
        <f>IF([1]source_data!G228="","",[1]tailored_settings!$B$6)</f>
        <v>GB-CHC-1169016</v>
      </c>
      <c r="K226" s="6" t="str">
        <f>IF([1]source_data!G228="","",IF([1]source_data!I228="","",VLOOKUP([1]source_data!I228,[1]codelist_mapping!A:C,3,FALSE)))</f>
        <v>GTIR040</v>
      </c>
      <c r="L226" s="6" t="str">
        <f>IF([1]source_data!G228="","",IF([1]source_data!J228="","",VLOOKUP([1]source_data!J228,[1]codelist_mapping!A:C,3,FALSE)))</f>
        <v/>
      </c>
      <c r="M226" s="6" t="str">
        <f>IF([1]source_data!G228="","",IF([1]source_data!K228="","",IF([1]source_data!M228&lt;&gt;"",CONCATENATE(VLOOKUP([1]source_data!K228,[1]codelist_mapping!F:H,3,FALSE)&amp;";"&amp;VLOOKUP([1]source_data!L228,[1]codelist_mapping!F:H,3,FALSE)&amp;";"&amp;VLOOKUP([1]source_data!M228,[1]codelist_mapping!F:H,3,FALSE)),IF([1]source_data!L228&lt;&gt;"",CONCATENATE(VLOOKUP([1]source_data!K228,[1]codelist_mapping!F:H,3,FALSE)&amp;";"&amp;VLOOKUP([1]source_data!L228,[1]codelist_mapping!F:H,3,FALSE)),IF([1]source_data!K228&lt;&gt;"",CONCATENATE(VLOOKUP([1]source_data!K228,[1]codelist_mapping!F:H,3,FALSE)))))))</f>
        <v>GTIP020</v>
      </c>
      <c r="N226" s="9" t="str">
        <f>IF([1]source_data!G228="","",IF([1]source_data!D228="","",VLOOKUP([1]source_data!D228,[1]geo_data!A:I,9,FALSE)))</f>
        <v>Longwell Green</v>
      </c>
      <c r="O226" s="9" t="str">
        <f>IF([1]source_data!G228="","",IF([1]source_data!D228="","",VLOOKUP([1]source_data!D228,[1]geo_data!A:I,8,FALSE)))</f>
        <v>E05012118</v>
      </c>
      <c r="P226" s="9" t="str">
        <f>IF([1]source_data!G228="","",IF(LEFT(O226,3)="E05","WD",IF(LEFT(O226,3)="S13","WD",IF(LEFT(O226,3)="W05","WD",IF(LEFT(O226,3)="W06","UA",IF(LEFT(O226,3)="S12","CA",IF(LEFT(O226,3)="E06","UA",IF(LEFT(O226,3)="E07","NMD",IF(LEFT(O226,3)="E08","MD",IF(LEFT(O226,3)="E09","LONB"))))))))))</f>
        <v>WD</v>
      </c>
      <c r="Q226" s="9" t="str">
        <f>IF([1]source_data!G228="","",IF([1]source_data!D228="","",VLOOKUP([1]source_data!D228,[1]geo_data!A:I,7,FALSE)))</f>
        <v>South Gloucestershire</v>
      </c>
      <c r="R226" s="9" t="str">
        <f>IF([1]source_data!G228="","",IF([1]source_data!D228="","",VLOOKUP([1]source_data!D228,[1]geo_data!A:I,6,FALSE)))</f>
        <v>E06000025</v>
      </c>
      <c r="S226" s="9" t="str">
        <f>IF([1]source_data!G228="","",IF(LEFT(R226,3)="E05","WD",IF(LEFT(R226,3)="S13","WD",IF(LEFT(R226,3)="W05","WD",IF(LEFT(R226,3)="W06","UA",IF(LEFT(R226,3)="S12","CA",IF(LEFT(R226,3)="E06","UA",IF(LEFT(R226,3)="E07","NMD",IF(LEFT(R226,3)="E08","MD",IF(LEFT(R226,3)="E09","LONB"))))))))))</f>
        <v>UA</v>
      </c>
      <c r="T226" s="6" t="str">
        <f>IF([1]source_data!G228="","",IF([1]source_data!N228="","",[1]source_data!N228))</f>
        <v>Hardship Grant</v>
      </c>
      <c r="U226" s="10">
        <f>IF([1]source_data!G228="","",[1]tailored_settings!$B$8)</f>
        <v>45622</v>
      </c>
      <c r="V226" s="6" t="str">
        <f>IF([1]source_data!G228="","",[1]tailored_settings!$B$9)</f>
        <v>http://www.longleigh.org/</v>
      </c>
      <c r="W226" s="8">
        <f>IF([1]source_data!G228="","",IF([1]source_data!O228="","",[1]source_data!O228))</f>
        <v>45244</v>
      </c>
      <c r="X226" s="8">
        <f>IF([1]source_data!G228="","",IF([1]source_data!P228="","",[1]source_data!P228))</f>
        <v>45314</v>
      </c>
      <c r="Y226" s="6" t="str">
        <f>IF([1]source_data!G228="","",IF([1]source_data!Q228="","",[1]source_data!Q228))</f>
        <v/>
      </c>
      <c r="Z226" s="11" t="str">
        <f>IF([1]source_data!G228="","",IF([1]source_data!I228="","",[1]tailored_settings!$B$10))</f>
        <v>Primary grant reason</v>
      </c>
      <c r="AA226" s="11" t="str">
        <f>IF([1]source_data!G228="","",IF([1]source_data!I228="","",[1]source_data!I228))</f>
        <v>2. Customer receiving medication and/or therapy for a mental health condition or substance addiction</v>
      </c>
      <c r="AB226" s="11" t="str">
        <f>IF([1]source_data!G228="","",IF([1]source_data!J228="","",[1]tailored_settings!$B$11))</f>
        <v/>
      </c>
      <c r="AC226" s="11" t="str">
        <f>IF([1]source_data!G228="","",IF([1]source_data!J228="","",[1]source_data!J228))</f>
        <v/>
      </c>
      <c r="AD226" s="11" t="str">
        <f>IF([1]source_data!G228="","",IF([1]source_data!K228="","",[1]tailored_settings!$B$12))</f>
        <v>Grant purpose</v>
      </c>
      <c r="AE226" s="11" t="str">
        <f>IF([1]source_data!G228="","",IF([1]source_data!K228="","",[1]source_data!K228))</f>
        <v xml:space="preserve">Furniture </v>
      </c>
      <c r="AF226" s="11" t="str">
        <f>IF([1]source_data!G228="","",IF([1]source_data!L228="","",[1]tailored_settings!$B$13))</f>
        <v/>
      </c>
      <c r="AG226" s="11" t="str">
        <f>IF([1]source_data!G228="","",IF([1]source_data!L228="","",[1]source_data!L228))</f>
        <v/>
      </c>
      <c r="AH226" s="11" t="str">
        <f>IF([1]source_data!G228="","",IF([1]source_data!M228="","",[1]tailored_settings!$B$14))</f>
        <v/>
      </c>
      <c r="AI226" s="11" t="str">
        <f>IF([1]source_data!G228="","",IF([1]source_data!M228="","",[1]source_data!M228))</f>
        <v/>
      </c>
    </row>
    <row r="227" spans="1:35" x14ac:dyDescent="0.2">
      <c r="A227" s="6" t="str">
        <f>IF([1]source_data!G229="","",IF(AND([1]source_data!C229&lt;&gt;"",[1]tailored_settings!$B$15="Publish"),CONCATENATE([1]tailored_settings!$B$2&amp;[1]source_data!C229),IF(AND([1]source_data!C229&lt;&gt;"",[1]tailored_settings!$B$15="Do not publish"),CONCATENATE([1]tailored_settings!$B$2&amp;TEXT(ROW(A227)-1,"0000")&amp;"_"&amp;TEXT(F227,"yyyy-mm")),CONCATENATE([1]tailored_settings!$B$2&amp;TEXT(ROW(A227)-1,"0000")&amp;"_"&amp;TEXT(F227,"yyyy-mm")))))</f>
        <v>360G-Longleigh-E23-00258W</v>
      </c>
      <c r="B227" s="6" t="str">
        <f>IF([1]source_data!G229="","",IF([1]source_data!E229&lt;&gt;"",[1]source_data!E229,CONCATENATE("Grant to "&amp;G227)))</f>
        <v>Grant to Individual Recipient</v>
      </c>
      <c r="C227" s="6" t="str">
        <f>IF([1]source_data!G229="","",IF([1]source_data!F229="","",[1]source_data!F229))</f>
        <v>Helping to alleviate financial hardship</v>
      </c>
      <c r="D227" s="7">
        <f>IF([1]source_data!G229="","",IF([1]source_data!G229="","",[1]source_data!G229))</f>
        <v>940</v>
      </c>
      <c r="E227" s="6" t="str">
        <f>IF([1]source_data!G229="","",[1]tailored_settings!$B$3)</f>
        <v>GBP</v>
      </c>
      <c r="F227" s="8">
        <f>IF([1]source_data!G229="","",IF([1]source_data!H229="","",[1]source_data!H229))</f>
        <v>45244</v>
      </c>
      <c r="G227" s="6" t="str">
        <f>IF([1]source_data!G229="","",[1]tailored_settings!$B$5)</f>
        <v>Individual Recipient</v>
      </c>
      <c r="H227" s="6" t="str">
        <f>IF([1]source_data!G229="","",IF(AND([1]source_data!A229&lt;&gt;"",[1]tailored_settings!$B$16="Publish"),CONCATENATE([1]tailored_settings!$B$2&amp;[1]source_data!A229),IF(AND([1]source_data!A229&lt;&gt;"",[1]tailored_settings!$B$16="Do not publish"),CONCATENATE([1]tailored_settings!$B$4&amp;TEXT(ROW(A227)-1,"0000")&amp;"_"&amp;TEXT(F227,"yyyy-mm")),CONCATENATE([1]tailored_settings!$B$4&amp;TEXT(ROW(A227)-1,"0000")&amp;"_"&amp;TEXT(F227,"yyyy-mm")))))</f>
        <v>360G-Longleigh-IND-0226_2023-11</v>
      </c>
      <c r="I227" s="6" t="str">
        <f>IF([1]source_data!G229="","",[1]tailored_settings!$B$7)</f>
        <v>Longleigh Foundation</v>
      </c>
      <c r="J227" s="6" t="str">
        <f>IF([1]source_data!G229="","",[1]tailored_settings!$B$6)</f>
        <v>GB-CHC-1169016</v>
      </c>
      <c r="K227" s="6" t="str">
        <f>IF([1]source_data!G229="","",IF([1]source_data!I229="","",VLOOKUP([1]source_data!I229,[1]codelist_mapping!A:C,3,FALSE)))</f>
        <v>GTIR010</v>
      </c>
      <c r="L227" s="6" t="str">
        <f>IF([1]source_data!G229="","",IF([1]source_data!J229="","",VLOOKUP([1]source_data!J229,[1]codelist_mapping!A:C,3,FALSE)))</f>
        <v/>
      </c>
      <c r="M227" s="6" t="str">
        <f>IF([1]source_data!G229="","",IF([1]source_data!K229="","",IF([1]source_data!M229&lt;&gt;"",CONCATENATE(VLOOKUP([1]source_data!K229,[1]codelist_mapping!F:H,3,FALSE)&amp;";"&amp;VLOOKUP([1]source_data!L229,[1]codelist_mapping!F:H,3,FALSE)&amp;";"&amp;VLOOKUP([1]source_data!M229,[1]codelist_mapping!F:H,3,FALSE)),IF([1]source_data!L229&lt;&gt;"",CONCATENATE(VLOOKUP([1]source_data!K229,[1]codelist_mapping!F:H,3,FALSE)&amp;";"&amp;VLOOKUP([1]source_data!L229,[1]codelist_mapping!F:H,3,FALSE)),IF([1]source_data!K229&lt;&gt;"",CONCATENATE(VLOOKUP([1]source_data!K229,[1]codelist_mapping!F:H,3,FALSE)))))))</f>
        <v>GTIP070;GTIP080;GTIP020</v>
      </c>
      <c r="N227" s="9" t="str">
        <f>IF([1]source_data!G229="","",IF([1]source_data!D229="","",VLOOKUP([1]source_data!D229,[1]geo_data!A:I,9,FALSE)))</f>
        <v>South Charnwood</v>
      </c>
      <c r="O227" s="9" t="str">
        <f>IF([1]source_data!G229="","",IF([1]source_data!D229="","",VLOOKUP([1]source_data!D229,[1]geo_data!A:I,8,FALSE)))</f>
        <v>E05014685</v>
      </c>
      <c r="P227" s="9" t="str">
        <f>IF([1]source_data!G229="","",IF(LEFT(O227,3)="E05","WD",IF(LEFT(O227,3)="S13","WD",IF(LEFT(O227,3)="W05","WD",IF(LEFT(O227,3)="W06","UA",IF(LEFT(O227,3)="S12","CA",IF(LEFT(O227,3)="E06","UA",IF(LEFT(O227,3)="E07","NMD",IF(LEFT(O227,3)="E08","MD",IF(LEFT(O227,3)="E09","LONB"))))))))))</f>
        <v>WD</v>
      </c>
      <c r="Q227" s="9" t="str">
        <f>IF([1]source_data!G229="","",IF([1]source_data!D229="","",VLOOKUP([1]source_data!D229,[1]geo_data!A:I,7,FALSE)))</f>
        <v>Charnwood</v>
      </c>
      <c r="R227" s="9" t="str">
        <f>IF([1]source_data!G229="","",IF([1]source_data!D229="","",VLOOKUP([1]source_data!D229,[1]geo_data!A:I,6,FALSE)))</f>
        <v>E07000130</v>
      </c>
      <c r="S227" s="9" t="str">
        <f>IF([1]source_data!G229="","",IF(LEFT(R227,3)="E05","WD",IF(LEFT(R227,3)="S13","WD",IF(LEFT(R227,3)="W05","WD",IF(LEFT(R227,3)="W06","UA",IF(LEFT(R227,3)="S12","CA",IF(LEFT(R227,3)="E06","UA",IF(LEFT(R227,3)="E07","NMD",IF(LEFT(R227,3)="E08","MD",IF(LEFT(R227,3)="E09","LONB"))))))))))</f>
        <v>NMD</v>
      </c>
      <c r="T227" s="6" t="str">
        <f>IF([1]source_data!G229="","",IF([1]source_data!N229="","",[1]source_data!N229))</f>
        <v>Hardship Grant</v>
      </c>
      <c r="U227" s="10">
        <f>IF([1]source_data!G229="","",[1]tailored_settings!$B$8)</f>
        <v>45622</v>
      </c>
      <c r="V227" s="6" t="str">
        <f>IF([1]source_data!G229="","",[1]tailored_settings!$B$9)</f>
        <v>http://www.longleigh.org/</v>
      </c>
      <c r="W227" s="8">
        <f>IF([1]source_data!G229="","",IF([1]source_data!O229="","",[1]source_data!O229))</f>
        <v>45244</v>
      </c>
      <c r="X227" s="8">
        <f>IF([1]source_data!G229="","",IF([1]source_data!P229="","",[1]source_data!P229))</f>
        <v>45322</v>
      </c>
      <c r="Y227" s="6" t="str">
        <f>IF([1]source_data!G229="","",IF([1]source_data!Q229="","",[1]source_data!Q229))</f>
        <v/>
      </c>
      <c r="Z227" s="11" t="str">
        <f>IF([1]source_data!G229="","",IF([1]source_data!I229="","",[1]tailored_settings!$B$10))</f>
        <v>Primary grant reason</v>
      </c>
      <c r="AA227" s="11" t="str">
        <f>IF([1]source_data!G229="","",IF([1]source_data!I229="","",[1]source_data!I229))</f>
        <v>7. Customer where there is a child/ren in receipt of means-tested free school meals</v>
      </c>
      <c r="AB227" s="11" t="str">
        <f>IF([1]source_data!G229="","",IF([1]source_data!J229="","",[1]tailored_settings!$B$11))</f>
        <v/>
      </c>
      <c r="AC227" s="11" t="str">
        <f>IF([1]source_data!G229="","",IF([1]source_data!J229="","",[1]source_data!J229))</f>
        <v/>
      </c>
      <c r="AD227" s="11" t="str">
        <f>IF([1]source_data!G229="","",IF([1]source_data!K229="","",[1]tailored_settings!$B$12))</f>
        <v>Grant purpose</v>
      </c>
      <c r="AE227" s="11" t="str">
        <f>IF([1]source_data!G229="","",IF([1]source_data!K229="","",[1]source_data!K229))</f>
        <v>Food Vouchers</v>
      </c>
      <c r="AF227" s="11" t="str">
        <f>IF([1]source_data!G229="","",IF([1]source_data!L229="","",[1]tailored_settings!$B$13))</f>
        <v>Grant purpose</v>
      </c>
      <c r="AG227" s="11" t="str">
        <f>IF([1]source_data!G229="","",IF([1]source_data!L229="","",[1]source_data!L229))</f>
        <v>Clothing</v>
      </c>
      <c r="AH227" s="11" t="str">
        <f>IF([1]source_data!G229="","",IF([1]source_data!M229="","",[1]tailored_settings!$B$14))</f>
        <v>Grant purpose</v>
      </c>
      <c r="AI227" s="11" t="str">
        <f>IF([1]source_data!G229="","",IF([1]source_data!M229="","",[1]source_data!M229))</f>
        <v xml:space="preserve">Furniture </v>
      </c>
    </row>
    <row r="228" spans="1:35" x14ac:dyDescent="0.2">
      <c r="A228" s="6" t="str">
        <f>IF([1]source_data!G230="","",IF(AND([1]source_data!C230&lt;&gt;"",[1]tailored_settings!$B$15="Publish"),CONCATENATE([1]tailored_settings!$B$2&amp;[1]source_data!C230),IF(AND([1]source_data!C230&lt;&gt;"",[1]tailored_settings!$B$15="Do not publish"),CONCATENATE([1]tailored_settings!$B$2&amp;TEXT(ROW(A228)-1,"0000")&amp;"_"&amp;TEXT(F228,"yyyy-mm")),CONCATENATE([1]tailored_settings!$B$2&amp;TEXT(ROW(A228)-1,"0000")&amp;"_"&amp;TEXT(F228,"yyyy-mm")))))</f>
        <v>360G-Longleigh-E23-00259W</v>
      </c>
      <c r="B228" s="6" t="str">
        <f>IF([1]source_data!G230="","",IF([1]source_data!E230&lt;&gt;"",[1]source_data!E230,CONCATENATE("Grant to "&amp;G228)))</f>
        <v>Grant to Individual Recipient</v>
      </c>
      <c r="C228" s="6" t="str">
        <f>IF([1]source_data!G230="","",IF([1]source_data!F230="","",[1]source_data!F230))</f>
        <v>Helping to alleviate financial hardship</v>
      </c>
      <c r="D228" s="7">
        <f>IF([1]source_data!G230="","",IF([1]source_data!G230="","",[1]source_data!G230))</f>
        <v>1002</v>
      </c>
      <c r="E228" s="6" t="str">
        <f>IF([1]source_data!G230="","",[1]tailored_settings!$B$3)</f>
        <v>GBP</v>
      </c>
      <c r="F228" s="8">
        <f>IF([1]source_data!G230="","",IF([1]source_data!H230="","",[1]source_data!H230))</f>
        <v>45244</v>
      </c>
      <c r="G228" s="6" t="str">
        <f>IF([1]source_data!G230="","",[1]tailored_settings!$B$5)</f>
        <v>Individual Recipient</v>
      </c>
      <c r="H228" s="6" t="str">
        <f>IF([1]source_data!G230="","",IF(AND([1]source_data!A230&lt;&gt;"",[1]tailored_settings!$B$16="Publish"),CONCATENATE([1]tailored_settings!$B$2&amp;[1]source_data!A230),IF(AND([1]source_data!A230&lt;&gt;"",[1]tailored_settings!$B$16="Do not publish"),CONCATENATE([1]tailored_settings!$B$4&amp;TEXT(ROW(A228)-1,"0000")&amp;"_"&amp;TEXT(F228,"yyyy-mm")),CONCATENATE([1]tailored_settings!$B$4&amp;TEXT(ROW(A228)-1,"0000")&amp;"_"&amp;TEXT(F228,"yyyy-mm")))))</f>
        <v>360G-Longleigh-IND-0227_2023-11</v>
      </c>
      <c r="I228" s="6" t="str">
        <f>IF([1]source_data!G230="","",[1]tailored_settings!$B$7)</f>
        <v>Longleigh Foundation</v>
      </c>
      <c r="J228" s="6" t="str">
        <f>IF([1]source_data!G230="","",[1]tailored_settings!$B$6)</f>
        <v>GB-CHC-1169016</v>
      </c>
      <c r="K228" s="6" t="str">
        <f>IF([1]source_data!G230="","",IF([1]source_data!I230="","",VLOOKUP([1]source_data!I230,[1]codelist_mapping!A:C,3,FALSE)))</f>
        <v>GTIR080</v>
      </c>
      <c r="L228" s="6" t="str">
        <f>IF([1]source_data!G230="","",IF([1]source_data!J230="","",VLOOKUP([1]source_data!J230,[1]codelist_mapping!A:C,3,FALSE)))</f>
        <v/>
      </c>
      <c r="M228" s="6" t="str">
        <f>IF([1]source_data!G230="","",IF([1]source_data!K230="","",IF([1]source_data!M230&lt;&gt;"",CONCATENATE(VLOOKUP([1]source_data!K230,[1]codelist_mapping!F:H,3,FALSE)&amp;";"&amp;VLOOKUP([1]source_data!L230,[1]codelist_mapping!F:H,3,FALSE)&amp;";"&amp;VLOOKUP([1]source_data!M230,[1]codelist_mapping!F:H,3,FALSE)),IF([1]source_data!L230&lt;&gt;"",CONCATENATE(VLOOKUP([1]source_data!K230,[1]codelist_mapping!F:H,3,FALSE)&amp;";"&amp;VLOOKUP([1]source_data!L230,[1]codelist_mapping!F:H,3,FALSE)),IF([1]source_data!K230&lt;&gt;"",CONCATENATE(VLOOKUP([1]source_data!K230,[1]codelist_mapping!F:H,3,FALSE)))))))</f>
        <v>GTIP020</v>
      </c>
      <c r="N228" s="9" t="str">
        <f>IF([1]source_data!G230="","",IF([1]source_data!D230="","",VLOOKUP([1]source_data!D230,[1]geo_data!A:I,9,FALSE)))</f>
        <v>Upperton</v>
      </c>
      <c r="O228" s="9" t="str">
        <f>IF([1]source_data!G230="","",IF([1]source_data!D230="","",VLOOKUP([1]source_data!D230,[1]geo_data!A:I,8,FALSE)))</f>
        <v>E05011582</v>
      </c>
      <c r="P228" s="9" t="str">
        <f>IF([1]source_data!G230="","",IF(LEFT(O228,3)="E05","WD",IF(LEFT(O228,3)="S13","WD",IF(LEFT(O228,3)="W05","WD",IF(LEFT(O228,3)="W06","UA",IF(LEFT(O228,3)="S12","CA",IF(LEFT(O228,3)="E06","UA",IF(LEFT(O228,3)="E07","NMD",IF(LEFT(O228,3)="E08","MD",IF(LEFT(O228,3)="E09","LONB"))))))))))</f>
        <v>WD</v>
      </c>
      <c r="Q228" s="9" t="str">
        <f>IF([1]source_data!G230="","",IF([1]source_data!D230="","",VLOOKUP([1]source_data!D230,[1]geo_data!A:I,7,FALSE)))</f>
        <v>Eastbourne</v>
      </c>
      <c r="R228" s="9" t="str">
        <f>IF([1]source_data!G230="","",IF([1]source_data!D230="","",VLOOKUP([1]source_data!D230,[1]geo_data!A:I,6,FALSE)))</f>
        <v>E07000061</v>
      </c>
      <c r="S228" s="9" t="str">
        <f>IF([1]source_data!G230="","",IF(LEFT(R228,3)="E05","WD",IF(LEFT(R228,3)="S13","WD",IF(LEFT(R228,3)="W05","WD",IF(LEFT(R228,3)="W06","UA",IF(LEFT(R228,3)="S12","CA",IF(LEFT(R228,3)="E06","UA",IF(LEFT(R228,3)="E07","NMD",IF(LEFT(R228,3)="E08","MD",IF(LEFT(R228,3)="E09","LONB"))))))))))</f>
        <v>NMD</v>
      </c>
      <c r="T228" s="6" t="str">
        <f>IF([1]source_data!G230="","",IF([1]source_data!N230="","",[1]source_data!N230))</f>
        <v>Hardship Grant</v>
      </c>
      <c r="U228" s="10">
        <f>IF([1]source_data!G230="","",[1]tailored_settings!$B$8)</f>
        <v>45622</v>
      </c>
      <c r="V228" s="6" t="str">
        <f>IF([1]source_data!G230="","",[1]tailored_settings!$B$9)</f>
        <v>http://www.longleigh.org/</v>
      </c>
      <c r="W228" s="8">
        <f>IF([1]source_data!G230="","",IF([1]source_data!O230="","",[1]source_data!O230))</f>
        <v>45244</v>
      </c>
      <c r="X228" s="8">
        <f>IF([1]source_data!G230="","",IF([1]source_data!P230="","",[1]source_data!P230))</f>
        <v>45300</v>
      </c>
      <c r="Y228" s="6" t="str">
        <f>IF([1]source_data!G230="","",IF([1]source_data!Q230="","",[1]source_data!Q230))</f>
        <v/>
      </c>
      <c r="Z228" s="11" t="str">
        <f>IF([1]source_data!G230="","",IF([1]source_data!I230="","",[1]tailored_settings!$B$10))</f>
        <v>Primary grant reason</v>
      </c>
      <c r="AA228" s="11" t="str">
        <f>IF([1]source_data!G230="","",IF([1]source_data!I230="","",[1]source_data!I230))</f>
        <v>3  Customer/family moving from homelessness/supported living into independent living</v>
      </c>
      <c r="AB228" s="11" t="str">
        <f>IF([1]source_data!G230="","",IF([1]source_data!J230="","",[1]tailored_settings!$B$11))</f>
        <v/>
      </c>
      <c r="AC228" s="11" t="str">
        <f>IF([1]source_data!G230="","",IF([1]source_data!J230="","",[1]source_data!J230))</f>
        <v/>
      </c>
      <c r="AD228" s="11" t="str">
        <f>IF([1]source_data!G230="","",IF([1]source_data!K230="","",[1]tailored_settings!$B$12))</f>
        <v>Grant purpose</v>
      </c>
      <c r="AE228" s="11" t="str">
        <f>IF([1]source_data!G230="","",IF([1]source_data!K230="","",[1]source_data!K230))</f>
        <v>Appliances</v>
      </c>
      <c r="AF228" s="11" t="str">
        <f>IF([1]source_data!G230="","",IF([1]source_data!L230="","",[1]tailored_settings!$B$13))</f>
        <v/>
      </c>
      <c r="AG228" s="11" t="str">
        <f>IF([1]source_data!G230="","",IF([1]source_data!L230="","",[1]source_data!L230))</f>
        <v/>
      </c>
      <c r="AH228" s="11" t="str">
        <f>IF([1]source_data!G230="","",IF([1]source_data!M230="","",[1]tailored_settings!$B$14))</f>
        <v/>
      </c>
      <c r="AI228" s="11" t="str">
        <f>IF([1]source_data!G230="","",IF([1]source_data!M230="","",[1]source_data!M230))</f>
        <v/>
      </c>
    </row>
    <row r="229" spans="1:35" x14ac:dyDescent="0.2">
      <c r="A229" s="6" t="str">
        <f>IF([1]source_data!G231="","",IF(AND([1]source_data!C231&lt;&gt;"",[1]tailored_settings!$B$15="Publish"),CONCATENATE([1]tailored_settings!$B$2&amp;[1]source_data!C231),IF(AND([1]source_data!C231&lt;&gt;"",[1]tailored_settings!$B$15="Do not publish"),CONCATENATE([1]tailored_settings!$B$2&amp;TEXT(ROW(A229)-1,"0000")&amp;"_"&amp;TEXT(F229,"yyyy-mm")),CONCATENATE([1]tailored_settings!$B$2&amp;TEXT(ROW(A229)-1,"0000")&amp;"_"&amp;TEXT(F229,"yyyy-mm")))))</f>
        <v>360G-Longleigh-E23-00260W</v>
      </c>
      <c r="B229" s="6" t="str">
        <f>IF([1]source_data!G231="","",IF([1]source_data!E231&lt;&gt;"",[1]source_data!E231,CONCATENATE("Grant to "&amp;G229)))</f>
        <v>Grant to Individual Recipient</v>
      </c>
      <c r="C229" s="6" t="str">
        <f>IF([1]source_data!G231="","",IF([1]source_data!F231="","",[1]source_data!F231))</f>
        <v>Helping to alleviate financial hardship</v>
      </c>
      <c r="D229" s="7">
        <f>IF([1]source_data!G231="","",IF([1]source_data!G231="","",[1]source_data!G231))</f>
        <v>991.95</v>
      </c>
      <c r="E229" s="6" t="str">
        <f>IF([1]source_data!G231="","",[1]tailored_settings!$B$3)</f>
        <v>GBP</v>
      </c>
      <c r="F229" s="8">
        <f>IF([1]source_data!G231="","",IF([1]source_data!H231="","",[1]source_data!H231))</f>
        <v>45244</v>
      </c>
      <c r="G229" s="6" t="str">
        <f>IF([1]source_data!G231="","",[1]tailored_settings!$B$5)</f>
        <v>Individual Recipient</v>
      </c>
      <c r="H229" s="6" t="str">
        <f>IF([1]source_data!G231="","",IF(AND([1]source_data!A231&lt;&gt;"",[1]tailored_settings!$B$16="Publish"),CONCATENATE([1]tailored_settings!$B$2&amp;[1]source_data!A231),IF(AND([1]source_data!A231&lt;&gt;"",[1]tailored_settings!$B$16="Do not publish"),CONCATENATE([1]tailored_settings!$B$4&amp;TEXT(ROW(A229)-1,"0000")&amp;"_"&amp;TEXT(F229,"yyyy-mm")),CONCATENATE([1]tailored_settings!$B$4&amp;TEXT(ROW(A229)-1,"0000")&amp;"_"&amp;TEXT(F229,"yyyy-mm")))))</f>
        <v>360G-Longleigh-IND-0228_2023-11</v>
      </c>
      <c r="I229" s="6" t="str">
        <f>IF([1]source_data!G231="","",[1]tailored_settings!$B$7)</f>
        <v>Longleigh Foundation</v>
      </c>
      <c r="J229" s="6" t="str">
        <f>IF([1]source_data!G231="","",[1]tailored_settings!$B$6)</f>
        <v>GB-CHC-1169016</v>
      </c>
      <c r="K229" s="6" t="str">
        <f>IF([1]source_data!G231="","",IF([1]source_data!I231="","",VLOOKUP([1]source_data!I231,[1]codelist_mapping!A:C,3,FALSE)))</f>
        <v>GTIR040</v>
      </c>
      <c r="L229" s="6" t="str">
        <f>IF([1]source_data!G231="","",IF([1]source_data!J231="","",VLOOKUP([1]source_data!J231,[1]codelist_mapping!A:C,3,FALSE)))</f>
        <v/>
      </c>
      <c r="M229" s="6" t="str">
        <f>IF([1]source_data!G231="","",IF([1]source_data!K231="","",IF([1]source_data!M231&lt;&gt;"",CONCATENATE(VLOOKUP([1]source_data!K231,[1]codelist_mapping!F:H,3,FALSE)&amp;";"&amp;VLOOKUP([1]source_data!L231,[1]codelist_mapping!F:H,3,FALSE)&amp;";"&amp;VLOOKUP([1]source_data!M231,[1]codelist_mapping!F:H,3,FALSE)),IF([1]source_data!L231&lt;&gt;"",CONCATENATE(VLOOKUP([1]source_data!K231,[1]codelist_mapping!F:H,3,FALSE)&amp;";"&amp;VLOOKUP([1]source_data!L231,[1]codelist_mapping!F:H,3,FALSE)),IF([1]source_data!K231&lt;&gt;"",CONCATENATE(VLOOKUP([1]source_data!K231,[1]codelist_mapping!F:H,3,FALSE)))))))</f>
        <v>GTIP020;GTIP020;GTIP060</v>
      </c>
      <c r="N229" s="9" t="str">
        <f>IF([1]source_data!G231="","",IF([1]source_data!D231="","",VLOOKUP([1]source_data!D231,[1]geo_data!A:I,9,FALSE)))</f>
        <v>Bream</v>
      </c>
      <c r="O229" s="9" t="str">
        <f>IF([1]source_data!G231="","",IF([1]source_data!D231="","",VLOOKUP([1]source_data!D231,[1]geo_data!A:I,8,FALSE)))</f>
        <v>E05012157</v>
      </c>
      <c r="P229" s="9" t="str">
        <f>IF([1]source_data!G231="","",IF(LEFT(O229,3)="E05","WD",IF(LEFT(O229,3)="S13","WD",IF(LEFT(O229,3)="W05","WD",IF(LEFT(O229,3)="W06","UA",IF(LEFT(O229,3)="S12","CA",IF(LEFT(O229,3)="E06","UA",IF(LEFT(O229,3)="E07","NMD",IF(LEFT(O229,3)="E08","MD",IF(LEFT(O229,3)="E09","LONB"))))))))))</f>
        <v>WD</v>
      </c>
      <c r="Q229" s="9" t="str">
        <f>IF([1]source_data!G231="","",IF([1]source_data!D231="","",VLOOKUP([1]source_data!D231,[1]geo_data!A:I,7,FALSE)))</f>
        <v>Forest of Dean</v>
      </c>
      <c r="R229" s="9" t="str">
        <f>IF([1]source_data!G231="","",IF([1]source_data!D231="","",VLOOKUP([1]source_data!D231,[1]geo_data!A:I,6,FALSE)))</f>
        <v>E07000080</v>
      </c>
      <c r="S229" s="9" t="str">
        <f>IF([1]source_data!G231="","",IF(LEFT(R229,3)="E05","WD",IF(LEFT(R229,3)="S13","WD",IF(LEFT(R229,3)="W05","WD",IF(LEFT(R229,3)="W06","UA",IF(LEFT(R229,3)="S12","CA",IF(LEFT(R229,3)="E06","UA",IF(LEFT(R229,3)="E07","NMD",IF(LEFT(R229,3)="E08","MD",IF(LEFT(R229,3)="E09","LONB"))))))))))</f>
        <v>NMD</v>
      </c>
      <c r="T229" s="6" t="str">
        <f>IF([1]source_data!G231="","",IF([1]source_data!N231="","",[1]source_data!N231))</f>
        <v>Hardship Grant</v>
      </c>
      <c r="U229" s="10">
        <f>IF([1]source_data!G231="","",[1]tailored_settings!$B$8)</f>
        <v>45622</v>
      </c>
      <c r="V229" s="6" t="str">
        <f>IF([1]source_data!G231="","",[1]tailored_settings!$B$9)</f>
        <v>http://www.longleigh.org/</v>
      </c>
      <c r="W229" s="8">
        <f>IF([1]source_data!G231="","",IF([1]source_data!O231="","",[1]source_data!O231))</f>
        <v>45244</v>
      </c>
      <c r="X229" s="8">
        <f>IF([1]source_data!G231="","",IF([1]source_data!P231="","",[1]source_data!P231))</f>
        <v>45300</v>
      </c>
      <c r="Y229" s="6" t="str">
        <f>IF([1]source_data!G231="","",IF([1]source_data!Q231="","",[1]source_data!Q231))</f>
        <v/>
      </c>
      <c r="Z229" s="11" t="str">
        <f>IF([1]source_data!G231="","",IF([1]source_data!I231="","",[1]tailored_settings!$B$10))</f>
        <v>Primary grant reason</v>
      </c>
      <c r="AA229" s="11" t="str">
        <f>IF([1]source_data!G231="","",IF([1]source_data!I231="","",[1]source_data!I231))</f>
        <v>2. Customer receiving medication and/or therapy for a mental health condition or substance addiction</v>
      </c>
      <c r="AB229" s="11" t="str">
        <f>IF([1]source_data!G231="","",IF([1]source_data!J231="","",[1]tailored_settings!$B$11))</f>
        <v/>
      </c>
      <c r="AC229" s="11" t="str">
        <f>IF([1]source_data!G231="","",IF([1]source_data!J231="","",[1]source_data!J231))</f>
        <v/>
      </c>
      <c r="AD229" s="11" t="str">
        <f>IF([1]source_data!G231="","",IF([1]source_data!K231="","",[1]tailored_settings!$B$12))</f>
        <v>Grant purpose</v>
      </c>
      <c r="AE229" s="11" t="str">
        <f>IF([1]source_data!G231="","",IF([1]source_data!K231="","",[1]source_data!K231))</f>
        <v xml:space="preserve">Furniture </v>
      </c>
      <c r="AF229" s="11" t="str">
        <f>IF([1]source_data!G231="","",IF([1]source_data!L231="","",[1]tailored_settings!$B$13))</f>
        <v>Grant purpose</v>
      </c>
      <c r="AG229" s="11" t="str">
        <f>IF([1]source_data!G231="","",IF([1]source_data!L231="","",[1]source_data!L231))</f>
        <v>Appliances</v>
      </c>
      <c r="AH229" s="11" t="str">
        <f>IF([1]source_data!G231="","",IF([1]source_data!M231="","",[1]tailored_settings!$B$14))</f>
        <v>Grant purpose</v>
      </c>
      <c r="AI229" s="11" t="str">
        <f>IF([1]source_data!G231="","",IF([1]source_data!M231="","",[1]source_data!M231))</f>
        <v>Voucher for small household items</v>
      </c>
    </row>
    <row r="230" spans="1:35" x14ac:dyDescent="0.2">
      <c r="A230" s="6" t="str">
        <f>IF([1]source_data!G232="","",IF(AND([1]source_data!C232&lt;&gt;"",[1]tailored_settings!$B$15="Publish"),CONCATENATE([1]tailored_settings!$B$2&amp;[1]source_data!C232),IF(AND([1]source_data!C232&lt;&gt;"",[1]tailored_settings!$B$15="Do not publish"),CONCATENATE([1]tailored_settings!$B$2&amp;TEXT(ROW(A230)-1,"0000")&amp;"_"&amp;TEXT(F230,"yyyy-mm")),CONCATENATE([1]tailored_settings!$B$2&amp;TEXT(ROW(A230)-1,"0000")&amp;"_"&amp;TEXT(F230,"yyyy-mm")))))</f>
        <v>360G-Longleigh-E23-00261W</v>
      </c>
      <c r="B230" s="6" t="str">
        <f>IF([1]source_data!G232="","",IF([1]source_data!E232&lt;&gt;"",[1]source_data!E232,CONCATENATE("Grant to "&amp;G230)))</f>
        <v>Grant to Individual Recipient</v>
      </c>
      <c r="C230" s="6" t="str">
        <f>IF([1]source_data!G232="","",IF([1]source_data!F232="","",[1]source_data!F232))</f>
        <v xml:space="preserve">Providing new flooring </v>
      </c>
      <c r="D230" s="7">
        <f>IF([1]source_data!G232="","",IF([1]source_data!G232="","",[1]source_data!G232))</f>
        <v>360</v>
      </c>
      <c r="E230" s="6" t="str">
        <f>IF([1]source_data!G232="","",[1]tailored_settings!$B$3)</f>
        <v>GBP</v>
      </c>
      <c r="F230" s="8">
        <f>IF([1]source_data!G232="","",IF([1]source_data!H232="","",[1]source_data!H232))</f>
        <v>45245</v>
      </c>
      <c r="G230" s="6" t="str">
        <f>IF([1]source_data!G232="","",[1]tailored_settings!$B$5)</f>
        <v>Individual Recipient</v>
      </c>
      <c r="H230" s="6" t="str">
        <f>IF([1]source_data!G232="","",IF(AND([1]source_data!A232&lt;&gt;"",[1]tailored_settings!$B$16="Publish"),CONCATENATE([1]tailored_settings!$B$2&amp;[1]source_data!A232),IF(AND([1]source_data!A232&lt;&gt;"",[1]tailored_settings!$B$16="Do not publish"),CONCATENATE([1]tailored_settings!$B$4&amp;TEXT(ROW(A230)-1,"0000")&amp;"_"&amp;TEXT(F230,"yyyy-mm")),CONCATENATE([1]tailored_settings!$B$4&amp;TEXT(ROW(A230)-1,"0000")&amp;"_"&amp;TEXT(F230,"yyyy-mm")))))</f>
        <v>360G-Longleigh-IND-0229_2023-11</v>
      </c>
      <c r="I230" s="6" t="str">
        <f>IF([1]source_data!G232="","",[1]tailored_settings!$B$7)</f>
        <v>Longleigh Foundation</v>
      </c>
      <c r="J230" s="6" t="str">
        <f>IF([1]source_data!G232="","",[1]tailored_settings!$B$6)</f>
        <v>GB-CHC-1169016</v>
      </c>
      <c r="K230" s="6" t="str">
        <f>IF([1]source_data!G232="","",IF([1]source_data!I232="","",VLOOKUP([1]source_data!I232,[1]codelist_mapping!A:C,3,FALSE)))</f>
        <v>GTIR030</v>
      </c>
      <c r="L230" s="6" t="str">
        <f>IF([1]source_data!G232="","",IF([1]source_data!J232="","",VLOOKUP([1]source_data!J232,[1]codelist_mapping!A:C,3,FALSE)))</f>
        <v/>
      </c>
      <c r="M230" s="6" t="str">
        <f>IF([1]source_data!G232="","",IF([1]source_data!K232="","",IF([1]source_data!M232&lt;&gt;"",CONCATENATE(VLOOKUP([1]source_data!K232,[1]codelist_mapping!F:H,3,FALSE)&amp;";"&amp;VLOOKUP([1]source_data!L232,[1]codelist_mapping!F:H,3,FALSE)&amp;";"&amp;VLOOKUP([1]source_data!M232,[1]codelist_mapping!F:H,3,FALSE)),IF([1]source_data!L232&lt;&gt;"",CONCATENATE(VLOOKUP([1]source_data!K232,[1]codelist_mapping!F:H,3,FALSE)&amp;";"&amp;VLOOKUP([1]source_data!L232,[1]codelist_mapping!F:H,3,FALSE)),IF([1]source_data!K232&lt;&gt;"",CONCATENATE(VLOOKUP([1]source_data!K232,[1]codelist_mapping!F:H,3,FALSE)))))))</f>
        <v>GTIP030</v>
      </c>
      <c r="N230" s="9" t="str">
        <f>IF([1]source_data!G232="","",IF([1]source_data!D232="","",VLOOKUP([1]source_data!D232,[1]geo_data!A:I,9,FALSE)))</f>
        <v>Wincanton &amp; Bruton</v>
      </c>
      <c r="O230" s="9" t="str">
        <f>IF([1]source_data!G232="","",IF([1]source_data!D232="","",VLOOKUP([1]source_data!D232,[1]geo_data!A:I,8,FALSE)))</f>
        <v>E05014389</v>
      </c>
      <c r="P230" s="9" t="str">
        <f>IF([1]source_data!G232="","",IF(LEFT(O230,3)="E05","WD",IF(LEFT(O230,3)="S13","WD",IF(LEFT(O230,3)="W05","WD",IF(LEFT(O230,3)="W06","UA",IF(LEFT(O230,3)="S12","CA",IF(LEFT(O230,3)="E06","UA",IF(LEFT(O230,3)="E07","NMD",IF(LEFT(O230,3)="E08","MD",IF(LEFT(O230,3)="E09","LONB"))))))))))</f>
        <v>WD</v>
      </c>
      <c r="Q230" s="9" t="str">
        <f>IF([1]source_data!G232="","",IF([1]source_data!D232="","",VLOOKUP([1]source_data!D232,[1]geo_data!A:I,7,FALSE)))</f>
        <v>Somerset</v>
      </c>
      <c r="R230" s="9" t="str">
        <f>IF([1]source_data!G232="","",IF([1]source_data!D232="","",VLOOKUP([1]source_data!D232,[1]geo_data!A:I,6,FALSE)))</f>
        <v>E06000066</v>
      </c>
      <c r="S230" s="9" t="str">
        <f>IF([1]source_data!G232="","",IF(LEFT(R230,3)="E05","WD",IF(LEFT(R230,3)="S13","WD",IF(LEFT(R230,3)="W05","WD",IF(LEFT(R230,3)="W06","UA",IF(LEFT(R230,3)="S12","CA",IF(LEFT(R230,3)="E06","UA",IF(LEFT(R230,3)="E07","NMD",IF(LEFT(R230,3)="E08","MD",IF(LEFT(R230,3)="E09","LONB"))))))))))</f>
        <v>UA</v>
      </c>
      <c r="T230" s="6" t="str">
        <f>IF([1]source_data!G232="","",IF([1]source_data!N232="","",[1]source_data!N232))</f>
        <v>Flooring Grant</v>
      </c>
      <c r="U230" s="10">
        <f>IF([1]source_data!G232="","",[1]tailored_settings!$B$8)</f>
        <v>45622</v>
      </c>
      <c r="V230" s="6" t="str">
        <f>IF([1]source_data!G232="","",[1]tailored_settings!$B$9)</f>
        <v>http://www.longleigh.org/</v>
      </c>
      <c r="W230" s="8">
        <f>IF([1]source_data!G232="","",IF([1]source_data!O232="","",[1]source_data!O232))</f>
        <v>45245</v>
      </c>
      <c r="X230" s="8">
        <f>IF([1]source_data!G232="","",IF([1]source_data!P232="","",[1]source_data!P232))</f>
        <v>45314</v>
      </c>
      <c r="Y230" s="6" t="str">
        <f>IF([1]source_data!G232="","",IF([1]source_data!Q232="","",[1]source_data!Q232))</f>
        <v/>
      </c>
      <c r="Z230" s="11" t="str">
        <f>IF([1]source_data!G232="","",IF([1]source_data!I232="","",[1]tailored_settings!$B$10))</f>
        <v>Primary grant reason</v>
      </c>
      <c r="AA230" s="11" t="str">
        <f>IF([1]source_data!G232="","",IF([1]source_data!I232="","",[1]source_data!I232))</f>
        <v>1. Customer (or family member residing with them) with a diagnosed condition or disability (physical and/or sensory and/or behavioural)</v>
      </c>
      <c r="AB230" s="11" t="str">
        <f>IF([1]source_data!G232="","",IF([1]source_data!J232="","",[1]tailored_settings!$B$11))</f>
        <v/>
      </c>
      <c r="AC230" s="11" t="str">
        <f>IF([1]source_data!G232="","",IF([1]source_data!J232="","",[1]source_data!J232))</f>
        <v/>
      </c>
      <c r="AD230" s="11" t="str">
        <f>IF([1]source_data!G232="","",IF([1]source_data!K232="","",[1]tailored_settings!$B$12))</f>
        <v>Grant purpose</v>
      </c>
      <c r="AE230" s="11" t="str">
        <f>IF([1]source_data!G232="","",IF([1]source_data!K232="","",[1]source_data!K232))</f>
        <v>Flooring</v>
      </c>
      <c r="AF230" s="11" t="str">
        <f>IF([1]source_data!G232="","",IF([1]source_data!L232="","",[1]tailored_settings!$B$13))</f>
        <v/>
      </c>
      <c r="AG230" s="11" t="str">
        <f>IF([1]source_data!G232="","",IF([1]source_data!L232="","",[1]source_data!L232))</f>
        <v/>
      </c>
      <c r="AH230" s="11" t="str">
        <f>IF([1]source_data!G232="","",IF([1]source_data!M232="","",[1]tailored_settings!$B$14))</f>
        <v/>
      </c>
      <c r="AI230" s="11" t="str">
        <f>IF([1]source_data!G232="","",IF([1]source_data!M232="","",[1]source_data!M232))</f>
        <v/>
      </c>
    </row>
    <row r="231" spans="1:35" x14ac:dyDescent="0.2">
      <c r="A231" s="6" t="str">
        <f>IF([1]source_data!G233="","",IF(AND([1]source_data!C233&lt;&gt;"",[1]tailored_settings!$B$15="Publish"),CONCATENATE([1]tailored_settings!$B$2&amp;[1]source_data!C233),IF(AND([1]source_data!C233&lt;&gt;"",[1]tailored_settings!$B$15="Do not publish"),CONCATENATE([1]tailored_settings!$B$2&amp;TEXT(ROW(A231)-1,"0000")&amp;"_"&amp;TEXT(F231,"yyyy-mm")),CONCATENATE([1]tailored_settings!$B$2&amp;TEXT(ROW(A231)-1,"0000")&amp;"_"&amp;TEXT(F231,"yyyy-mm")))))</f>
        <v>360G-Longleigh-E23-00262W</v>
      </c>
      <c r="B231" s="6" t="str">
        <f>IF([1]source_data!G233="","",IF([1]source_data!E233&lt;&gt;"",[1]source_data!E233,CONCATENATE("Grant to "&amp;G231)))</f>
        <v>Grant to Individual Recipient</v>
      </c>
      <c r="C231" s="6" t="str">
        <f>IF([1]source_data!G233="","",IF([1]source_data!F233="","",[1]source_data!F233))</f>
        <v>Helping to alleviate financial hardship</v>
      </c>
      <c r="D231" s="7">
        <f>IF([1]source_data!G233="","",IF([1]source_data!G233="","",[1]source_data!G233))</f>
        <v>739.53</v>
      </c>
      <c r="E231" s="6" t="str">
        <f>IF([1]source_data!G233="","",[1]tailored_settings!$B$3)</f>
        <v>GBP</v>
      </c>
      <c r="F231" s="8">
        <f>IF([1]source_data!G233="","",IF([1]source_data!H233="","",[1]source_data!H233))</f>
        <v>45245</v>
      </c>
      <c r="G231" s="6" t="str">
        <f>IF([1]source_data!G233="","",[1]tailored_settings!$B$5)</f>
        <v>Individual Recipient</v>
      </c>
      <c r="H231" s="6" t="str">
        <f>IF([1]source_data!G233="","",IF(AND([1]source_data!A233&lt;&gt;"",[1]tailored_settings!$B$16="Publish"),CONCATENATE([1]tailored_settings!$B$2&amp;[1]source_data!A233),IF(AND([1]source_data!A233&lt;&gt;"",[1]tailored_settings!$B$16="Do not publish"),CONCATENATE([1]tailored_settings!$B$4&amp;TEXT(ROW(A231)-1,"0000")&amp;"_"&amp;TEXT(F231,"yyyy-mm")),CONCATENATE([1]tailored_settings!$B$4&amp;TEXT(ROW(A231)-1,"0000")&amp;"_"&amp;TEXT(F231,"yyyy-mm")))))</f>
        <v>360G-Longleigh-IND-0230_2023-11</v>
      </c>
      <c r="I231" s="6" t="str">
        <f>IF([1]source_data!G233="","",[1]tailored_settings!$B$7)</f>
        <v>Longleigh Foundation</v>
      </c>
      <c r="J231" s="6" t="str">
        <f>IF([1]source_data!G233="","",[1]tailored_settings!$B$6)</f>
        <v>GB-CHC-1169016</v>
      </c>
      <c r="K231" s="6" t="str">
        <f>IF([1]source_data!G233="","",IF([1]source_data!I233="","",VLOOKUP([1]source_data!I233,[1]codelist_mapping!A:C,3,FALSE)))</f>
        <v>GTIR040</v>
      </c>
      <c r="L231" s="6" t="str">
        <f>IF([1]source_data!G233="","",IF([1]source_data!J233="","",VLOOKUP([1]source_data!J233,[1]codelist_mapping!A:C,3,FALSE)))</f>
        <v/>
      </c>
      <c r="M231" s="6" t="str">
        <f>IF([1]source_data!G233="","",IF([1]source_data!K233="","",IF([1]source_data!M233&lt;&gt;"",CONCATENATE(VLOOKUP([1]source_data!K233,[1]codelist_mapping!F:H,3,FALSE)&amp;";"&amp;VLOOKUP([1]source_data!L233,[1]codelist_mapping!F:H,3,FALSE)&amp;";"&amp;VLOOKUP([1]source_data!M233,[1]codelist_mapping!F:H,3,FALSE)),IF([1]source_data!L233&lt;&gt;"",CONCATENATE(VLOOKUP([1]source_data!K233,[1]codelist_mapping!F:H,3,FALSE)&amp;";"&amp;VLOOKUP([1]source_data!L233,[1]codelist_mapping!F:H,3,FALSE)),IF([1]source_data!K233&lt;&gt;"",CONCATENATE(VLOOKUP([1]source_data!K233,[1]codelist_mapping!F:H,3,FALSE)))))))</f>
        <v>GTIP020</v>
      </c>
      <c r="N231" s="9" t="str">
        <f>IF([1]source_data!G233="","",IF([1]source_data!D233="","",VLOOKUP([1]source_data!D233,[1]geo_data!A:I,9,FALSE)))</f>
        <v>Tenbury</v>
      </c>
      <c r="O231" s="9" t="str">
        <f>IF([1]source_data!G233="","",IF([1]source_data!D233="","",VLOOKUP([1]source_data!D233,[1]geo_data!A:I,8,FALSE)))</f>
        <v>E05015394</v>
      </c>
      <c r="P231" s="9" t="str">
        <f>IF([1]source_data!G233="","",IF(LEFT(O231,3)="E05","WD",IF(LEFT(O231,3)="S13","WD",IF(LEFT(O231,3)="W05","WD",IF(LEFT(O231,3)="W06","UA",IF(LEFT(O231,3)="S12","CA",IF(LEFT(O231,3)="E06","UA",IF(LEFT(O231,3)="E07","NMD",IF(LEFT(O231,3)="E08","MD",IF(LEFT(O231,3)="E09","LONB"))))))))))</f>
        <v>WD</v>
      </c>
      <c r="Q231" s="9" t="str">
        <f>IF([1]source_data!G233="","",IF([1]source_data!D233="","",VLOOKUP([1]source_data!D233,[1]geo_data!A:I,7,FALSE)))</f>
        <v>Malvern Hills</v>
      </c>
      <c r="R231" s="9" t="str">
        <f>IF([1]source_data!G233="","",IF([1]source_data!D233="","",VLOOKUP([1]source_data!D233,[1]geo_data!A:I,6,FALSE)))</f>
        <v>E07000235</v>
      </c>
      <c r="S231" s="9" t="str">
        <f>IF([1]source_data!G233="","",IF(LEFT(R231,3)="E05","WD",IF(LEFT(R231,3)="S13","WD",IF(LEFT(R231,3)="W05","WD",IF(LEFT(R231,3)="W06","UA",IF(LEFT(R231,3)="S12","CA",IF(LEFT(R231,3)="E06","UA",IF(LEFT(R231,3)="E07","NMD",IF(LEFT(R231,3)="E08","MD",IF(LEFT(R231,3)="E09","LONB"))))))))))</f>
        <v>NMD</v>
      </c>
      <c r="T231" s="6" t="str">
        <f>IF([1]source_data!G233="","",IF([1]source_data!N233="","",[1]source_data!N233))</f>
        <v>Hardship Grant</v>
      </c>
      <c r="U231" s="10">
        <f>IF([1]source_data!G233="","",[1]tailored_settings!$B$8)</f>
        <v>45622</v>
      </c>
      <c r="V231" s="6" t="str">
        <f>IF([1]source_data!G233="","",[1]tailored_settings!$B$9)</f>
        <v>http://www.longleigh.org/</v>
      </c>
      <c r="W231" s="8">
        <f>IF([1]source_data!G233="","",IF([1]source_data!O233="","",[1]source_data!O233))</f>
        <v>45245</v>
      </c>
      <c r="X231" s="8">
        <f>IF([1]source_data!G233="","",IF([1]source_data!P233="","",[1]source_data!P233))</f>
        <v>45322</v>
      </c>
      <c r="Y231" s="6" t="str">
        <f>IF([1]source_data!G233="","",IF([1]source_data!Q233="","",[1]source_data!Q233))</f>
        <v/>
      </c>
      <c r="Z231" s="11" t="str">
        <f>IF([1]source_data!G233="","",IF([1]source_data!I233="","",[1]tailored_settings!$B$10))</f>
        <v>Primary grant reason</v>
      </c>
      <c r="AA231" s="11" t="str">
        <f>IF([1]source_data!G233="","",IF([1]source_data!I233="","",[1]source_data!I233))</f>
        <v>2. Customer receiving medication and/or therapy for a mental health condition or substance addiction</v>
      </c>
      <c r="AB231" s="11" t="str">
        <f>IF([1]source_data!G233="","",IF([1]source_data!J233="","",[1]tailored_settings!$B$11))</f>
        <v/>
      </c>
      <c r="AC231" s="11" t="str">
        <f>IF([1]source_data!G233="","",IF([1]source_data!J233="","",[1]source_data!J233))</f>
        <v/>
      </c>
      <c r="AD231" s="11" t="str">
        <f>IF([1]source_data!G233="","",IF([1]source_data!K233="","",[1]tailored_settings!$B$12))</f>
        <v>Grant purpose</v>
      </c>
      <c r="AE231" s="11" t="str">
        <f>IF([1]source_data!G233="","",IF([1]source_data!K233="","",[1]source_data!K233))</f>
        <v xml:space="preserve">Furniture </v>
      </c>
      <c r="AF231" s="11" t="str">
        <f>IF([1]source_data!G233="","",IF([1]source_data!L233="","",[1]tailored_settings!$B$13))</f>
        <v/>
      </c>
      <c r="AG231" s="11" t="str">
        <f>IF([1]source_data!G233="","",IF([1]source_data!L233="","",[1]source_data!L233))</f>
        <v/>
      </c>
      <c r="AH231" s="11" t="str">
        <f>IF([1]source_data!G233="","",IF([1]source_data!M233="","",[1]tailored_settings!$B$14))</f>
        <v/>
      </c>
      <c r="AI231" s="11" t="str">
        <f>IF([1]source_data!G233="","",IF([1]source_data!M233="","",[1]source_data!M233))</f>
        <v/>
      </c>
    </row>
    <row r="232" spans="1:35" x14ac:dyDescent="0.2">
      <c r="A232" s="6" t="str">
        <f>IF([1]source_data!G234="","",IF(AND([1]source_data!C234&lt;&gt;"",[1]tailored_settings!$B$15="Publish"),CONCATENATE([1]tailored_settings!$B$2&amp;[1]source_data!C234),IF(AND([1]source_data!C234&lt;&gt;"",[1]tailored_settings!$B$15="Do not publish"),CONCATENATE([1]tailored_settings!$B$2&amp;TEXT(ROW(A232)-1,"0000")&amp;"_"&amp;TEXT(F232,"yyyy-mm")),CONCATENATE([1]tailored_settings!$B$2&amp;TEXT(ROW(A232)-1,"0000")&amp;"_"&amp;TEXT(F232,"yyyy-mm")))))</f>
        <v>360G-Longleigh-E23-00263W</v>
      </c>
      <c r="B232" s="6" t="str">
        <f>IF([1]source_data!G234="","",IF([1]source_data!E234&lt;&gt;"",[1]source_data!E234,CONCATENATE("Grant to "&amp;G232)))</f>
        <v>Grant to Individual Recipient</v>
      </c>
      <c r="C232" s="6" t="str">
        <f>IF([1]source_data!G234="","",IF([1]source_data!F234="","",[1]source_data!F234))</f>
        <v>Helping to alleviate financial hardship</v>
      </c>
      <c r="D232" s="7">
        <f>IF([1]source_data!G234="","",IF([1]source_data!G234="","",[1]source_data!G234))</f>
        <v>960</v>
      </c>
      <c r="E232" s="6" t="str">
        <f>IF([1]source_data!G234="","",[1]tailored_settings!$B$3)</f>
        <v>GBP</v>
      </c>
      <c r="F232" s="8">
        <f>IF([1]source_data!G234="","",IF([1]source_data!H234="","",[1]source_data!H234))</f>
        <v>45245</v>
      </c>
      <c r="G232" s="6" t="str">
        <f>IF([1]source_data!G234="","",[1]tailored_settings!$B$5)</f>
        <v>Individual Recipient</v>
      </c>
      <c r="H232" s="6" t="str">
        <f>IF([1]source_data!G234="","",IF(AND([1]source_data!A234&lt;&gt;"",[1]tailored_settings!$B$16="Publish"),CONCATENATE([1]tailored_settings!$B$2&amp;[1]source_data!A234),IF(AND([1]source_data!A234&lt;&gt;"",[1]tailored_settings!$B$16="Do not publish"),CONCATENATE([1]tailored_settings!$B$4&amp;TEXT(ROW(A232)-1,"0000")&amp;"_"&amp;TEXT(F232,"yyyy-mm")),CONCATENATE([1]tailored_settings!$B$4&amp;TEXT(ROW(A232)-1,"0000")&amp;"_"&amp;TEXT(F232,"yyyy-mm")))))</f>
        <v>360G-Longleigh-IND-0231_2023-11</v>
      </c>
      <c r="I232" s="6" t="str">
        <f>IF([1]source_data!G234="","",[1]tailored_settings!$B$7)</f>
        <v>Longleigh Foundation</v>
      </c>
      <c r="J232" s="6" t="str">
        <f>IF([1]source_data!G234="","",[1]tailored_settings!$B$6)</f>
        <v>GB-CHC-1169016</v>
      </c>
      <c r="K232" s="6" t="str">
        <f>IF([1]source_data!G234="","",IF([1]source_data!I234="","",VLOOKUP([1]source_data!I234,[1]codelist_mapping!A:C,3,FALSE)))</f>
        <v>GTIR040</v>
      </c>
      <c r="L232" s="6" t="str">
        <f>IF([1]source_data!G234="","",IF([1]source_data!J234="","",VLOOKUP([1]source_data!J234,[1]codelist_mapping!A:C,3,FALSE)))</f>
        <v/>
      </c>
      <c r="M232" s="6" t="str">
        <f>IF([1]source_data!G234="","",IF([1]source_data!K234="","",IF([1]source_data!M234&lt;&gt;"",CONCATENATE(VLOOKUP([1]source_data!K234,[1]codelist_mapping!F:H,3,FALSE)&amp;";"&amp;VLOOKUP([1]source_data!L234,[1]codelist_mapping!F:H,3,FALSE)&amp;";"&amp;VLOOKUP([1]source_data!M234,[1]codelist_mapping!F:H,3,FALSE)),IF([1]source_data!L234&lt;&gt;"",CONCATENATE(VLOOKUP([1]source_data!K234,[1]codelist_mapping!F:H,3,FALSE)&amp;";"&amp;VLOOKUP([1]source_data!L234,[1]codelist_mapping!F:H,3,FALSE)),IF([1]source_data!K234&lt;&gt;"",CONCATENATE(VLOOKUP([1]source_data!K234,[1]codelist_mapping!F:H,3,FALSE)))))))</f>
        <v>GTIP070;GTIP050</v>
      </c>
      <c r="N232" s="9" t="str">
        <f>IF([1]source_data!G234="","",IF([1]source_data!D234="","",VLOOKUP([1]source_data!D234,[1]geo_data!A:I,9,FALSE)))</f>
        <v>Amesbury West</v>
      </c>
      <c r="O232" s="9" t="str">
        <f>IF([1]source_data!G234="","",IF([1]source_data!D234="","",VLOOKUP([1]source_data!D234,[1]geo_data!A:I,8,FALSE)))</f>
        <v>E05013402</v>
      </c>
      <c r="P232" s="9" t="str">
        <f>IF([1]source_data!G234="","",IF(LEFT(O232,3)="E05","WD",IF(LEFT(O232,3)="S13","WD",IF(LEFT(O232,3)="W05","WD",IF(LEFT(O232,3)="W06","UA",IF(LEFT(O232,3)="S12","CA",IF(LEFT(O232,3)="E06","UA",IF(LEFT(O232,3)="E07","NMD",IF(LEFT(O232,3)="E08","MD",IF(LEFT(O232,3)="E09","LONB"))))))))))</f>
        <v>WD</v>
      </c>
      <c r="Q232" s="9" t="str">
        <f>IF([1]source_data!G234="","",IF([1]source_data!D234="","",VLOOKUP([1]source_data!D234,[1]geo_data!A:I,7,FALSE)))</f>
        <v>Wiltshire</v>
      </c>
      <c r="R232" s="9" t="str">
        <f>IF([1]source_data!G234="","",IF([1]source_data!D234="","",VLOOKUP([1]source_data!D234,[1]geo_data!A:I,6,FALSE)))</f>
        <v>E06000054</v>
      </c>
      <c r="S232" s="9" t="str">
        <f>IF([1]source_data!G234="","",IF(LEFT(R232,3)="E05","WD",IF(LEFT(R232,3)="S13","WD",IF(LEFT(R232,3)="W05","WD",IF(LEFT(R232,3)="W06","UA",IF(LEFT(R232,3)="S12","CA",IF(LEFT(R232,3)="E06","UA",IF(LEFT(R232,3)="E07","NMD",IF(LEFT(R232,3)="E08","MD",IF(LEFT(R232,3)="E09","LONB"))))))))))</f>
        <v>UA</v>
      </c>
      <c r="T232" s="6" t="str">
        <f>IF([1]source_data!G234="","",IF([1]source_data!N234="","",[1]source_data!N234))</f>
        <v>Hardship Grant</v>
      </c>
      <c r="U232" s="10">
        <f>IF([1]source_data!G234="","",[1]tailored_settings!$B$8)</f>
        <v>45622</v>
      </c>
      <c r="V232" s="6" t="str">
        <f>IF([1]source_data!G234="","",[1]tailored_settings!$B$9)</f>
        <v>http://www.longleigh.org/</v>
      </c>
      <c r="W232" s="8">
        <f>IF([1]source_data!G234="","",IF([1]source_data!O234="","",[1]source_data!O234))</f>
        <v>45245</v>
      </c>
      <c r="X232" s="8">
        <f>IF([1]source_data!G234="","",IF([1]source_data!P234="","",[1]source_data!P234))</f>
        <v>45330</v>
      </c>
      <c r="Y232" s="6" t="str">
        <f>IF([1]source_data!G234="","",IF([1]source_data!Q234="","",[1]source_data!Q234))</f>
        <v/>
      </c>
      <c r="Z232" s="11" t="str">
        <f>IF([1]source_data!G234="","",IF([1]source_data!I234="","",[1]tailored_settings!$B$10))</f>
        <v>Primary grant reason</v>
      </c>
      <c r="AA232" s="11" t="str">
        <f>IF([1]source_data!G234="","",IF([1]source_data!I234="","",[1]source_data!I234))</f>
        <v>2. Customer receiving medication and/or therapy for a mental health condition or substance addiction</v>
      </c>
      <c r="AB232" s="11" t="str">
        <f>IF([1]source_data!G234="","",IF([1]source_data!J234="","",[1]tailored_settings!$B$11))</f>
        <v/>
      </c>
      <c r="AC232" s="11" t="str">
        <f>IF([1]source_data!G234="","",IF([1]source_data!J234="","",[1]source_data!J234))</f>
        <v/>
      </c>
      <c r="AD232" s="11" t="str">
        <f>IF([1]source_data!G234="","",IF([1]source_data!K234="","",[1]tailored_settings!$B$12))</f>
        <v>Grant purpose</v>
      </c>
      <c r="AE232" s="11" t="str">
        <f>IF([1]source_data!G234="","",IF([1]source_data!K234="","",[1]source_data!K234))</f>
        <v>Food Vouchers</v>
      </c>
      <c r="AF232" s="11" t="str">
        <f>IF([1]source_data!G234="","",IF([1]source_data!L234="","",[1]tailored_settings!$B$13))</f>
        <v>Grant purpose</v>
      </c>
      <c r="AG232" s="11" t="str">
        <f>IF([1]source_data!G234="","",IF([1]source_data!L234="","",[1]source_data!L234))</f>
        <v>Utility Vouchers</v>
      </c>
      <c r="AH232" s="11" t="str">
        <f>IF([1]source_data!G234="","",IF([1]source_data!M234="","",[1]tailored_settings!$B$14))</f>
        <v/>
      </c>
      <c r="AI232" s="11" t="str">
        <f>IF([1]source_data!G234="","",IF([1]source_data!M234="","",[1]source_data!M234))</f>
        <v/>
      </c>
    </row>
    <row r="233" spans="1:35" x14ac:dyDescent="0.2">
      <c r="A233" s="6" t="str">
        <f>IF([1]source_data!G235="","",IF(AND([1]source_data!C235&lt;&gt;"",[1]tailored_settings!$B$15="Publish"),CONCATENATE([1]tailored_settings!$B$2&amp;[1]source_data!C235),IF(AND([1]source_data!C235&lt;&gt;"",[1]tailored_settings!$B$15="Do not publish"),CONCATENATE([1]tailored_settings!$B$2&amp;TEXT(ROW(A233)-1,"0000")&amp;"_"&amp;TEXT(F233,"yyyy-mm")),CONCATENATE([1]tailored_settings!$B$2&amp;TEXT(ROW(A233)-1,"0000")&amp;"_"&amp;TEXT(F233,"yyyy-mm")))))</f>
        <v>360G-Longleigh-E23-00264W</v>
      </c>
      <c r="B233" s="6" t="str">
        <f>IF([1]source_data!G235="","",IF([1]source_data!E235&lt;&gt;"",[1]source_data!E235,CONCATENATE("Grant to "&amp;G233)))</f>
        <v>Grant to Individual Recipient</v>
      </c>
      <c r="C233" s="6" t="str">
        <f>IF([1]source_data!G235="","",IF([1]source_data!F235="","",[1]source_data!F235))</f>
        <v>Providing financial aid during a time of crisis</v>
      </c>
      <c r="D233" s="7">
        <f>IF([1]source_data!G235="","",IF([1]source_data!G235="","",[1]source_data!G235))</f>
        <v>500</v>
      </c>
      <c r="E233" s="6" t="str">
        <f>IF([1]source_data!G235="","",[1]tailored_settings!$B$3)</f>
        <v>GBP</v>
      </c>
      <c r="F233" s="8">
        <f>IF([1]source_data!G235="","",IF([1]source_data!H235="","",[1]source_data!H235))</f>
        <v>45245</v>
      </c>
      <c r="G233" s="6" t="str">
        <f>IF([1]source_data!G235="","",[1]tailored_settings!$B$5)</f>
        <v>Individual Recipient</v>
      </c>
      <c r="H233" s="6" t="str">
        <f>IF([1]source_data!G235="","",IF(AND([1]source_data!A235&lt;&gt;"",[1]tailored_settings!$B$16="Publish"),CONCATENATE([1]tailored_settings!$B$2&amp;[1]source_data!A235),IF(AND([1]source_data!A235&lt;&gt;"",[1]tailored_settings!$B$16="Do not publish"),CONCATENATE([1]tailored_settings!$B$4&amp;TEXT(ROW(A233)-1,"0000")&amp;"_"&amp;TEXT(F233,"yyyy-mm")),CONCATENATE([1]tailored_settings!$B$4&amp;TEXT(ROW(A233)-1,"0000")&amp;"_"&amp;TEXT(F233,"yyyy-mm")))))</f>
        <v>360G-Longleigh-IND-0232_2023-11</v>
      </c>
      <c r="I233" s="6" t="str">
        <f>IF([1]source_data!G235="","",[1]tailored_settings!$B$7)</f>
        <v>Longleigh Foundation</v>
      </c>
      <c r="J233" s="6" t="str">
        <f>IF([1]source_data!G235="","",[1]tailored_settings!$B$6)</f>
        <v>GB-CHC-1169016</v>
      </c>
      <c r="K233" s="6" t="str">
        <f>IF([1]source_data!G235="","",IF([1]source_data!I235="","",VLOOKUP([1]source_data!I235,[1]codelist_mapping!A:C,3,FALSE)))</f>
        <v>GTIR060</v>
      </c>
      <c r="L233" s="6" t="str">
        <f>IF([1]source_data!G235="","",IF([1]source_data!J235="","",VLOOKUP([1]source_data!J235,[1]codelist_mapping!A:C,3,FALSE)))</f>
        <v/>
      </c>
      <c r="M233" s="6" t="str">
        <f>IF([1]source_data!G235="","",IF([1]source_data!K235="","",IF([1]source_data!M235&lt;&gt;"",CONCATENATE(VLOOKUP([1]source_data!K235,[1]codelist_mapping!F:H,3,FALSE)&amp;";"&amp;VLOOKUP([1]source_data!L235,[1]codelist_mapping!F:H,3,FALSE)&amp;";"&amp;VLOOKUP([1]source_data!M235,[1]codelist_mapping!F:H,3,FALSE)),IF([1]source_data!L235&lt;&gt;"",CONCATENATE(VLOOKUP([1]source_data!K235,[1]codelist_mapping!F:H,3,FALSE)&amp;";"&amp;VLOOKUP([1]source_data!L235,[1]codelist_mapping!F:H,3,FALSE)),IF([1]source_data!K235&lt;&gt;"",CONCATENATE(VLOOKUP([1]source_data!K235,[1]codelist_mapping!F:H,3,FALSE)))))))</f>
        <v>GTIP070;GTIP080;GTIP100</v>
      </c>
      <c r="N233" s="9" t="str">
        <f>IF([1]source_data!G235="","",IF([1]source_data!D235="","",VLOOKUP([1]source_data!D235,[1]geo_data!A:I,9,FALSE)))</f>
        <v>Banister &amp; Polygon</v>
      </c>
      <c r="O233" s="9" t="str">
        <f>IF([1]source_data!G235="","",IF([1]source_data!D235="","",VLOOKUP([1]source_data!D235,[1]geo_data!A:I,8,FALSE)))</f>
        <v>E05015490</v>
      </c>
      <c r="P233" s="9" t="str">
        <f>IF([1]source_data!G235="","",IF(LEFT(O233,3)="E05","WD",IF(LEFT(O233,3)="S13","WD",IF(LEFT(O233,3)="W05","WD",IF(LEFT(O233,3)="W06","UA",IF(LEFT(O233,3)="S12","CA",IF(LEFT(O233,3)="E06","UA",IF(LEFT(O233,3)="E07","NMD",IF(LEFT(O233,3)="E08","MD",IF(LEFT(O233,3)="E09","LONB"))))))))))</f>
        <v>WD</v>
      </c>
      <c r="Q233" s="9" t="str">
        <f>IF([1]source_data!G235="","",IF([1]source_data!D235="","",VLOOKUP([1]source_data!D235,[1]geo_data!A:I,7,FALSE)))</f>
        <v>Southampton</v>
      </c>
      <c r="R233" s="9" t="str">
        <f>IF([1]source_data!G235="","",IF([1]source_data!D235="","",VLOOKUP([1]source_data!D235,[1]geo_data!A:I,6,FALSE)))</f>
        <v>E06000045</v>
      </c>
      <c r="S233" s="9" t="str">
        <f>IF([1]source_data!G235="","",IF(LEFT(R233,3)="E05","WD",IF(LEFT(R233,3)="S13","WD",IF(LEFT(R233,3)="W05","WD",IF(LEFT(R233,3)="W06","UA",IF(LEFT(R233,3)="S12","CA",IF(LEFT(R233,3)="E06","UA",IF(LEFT(R233,3)="E07","NMD",IF(LEFT(R233,3)="E08","MD",IF(LEFT(R233,3)="E09","LONB"))))))))))</f>
        <v>UA</v>
      </c>
      <c r="T233" s="6" t="str">
        <f>IF([1]source_data!G235="","",IF([1]source_data!N235="","",[1]source_data!N235))</f>
        <v>Crisis Grant</v>
      </c>
      <c r="U233" s="10">
        <f>IF([1]source_data!G235="","",[1]tailored_settings!$B$8)</f>
        <v>45622</v>
      </c>
      <c r="V233" s="6" t="str">
        <f>IF([1]source_data!G235="","",[1]tailored_settings!$B$9)</f>
        <v>http://www.longleigh.org/</v>
      </c>
      <c r="W233" s="8">
        <f>IF([1]source_data!G235="","",IF([1]source_data!O235="","",[1]source_data!O235))</f>
        <v>45245</v>
      </c>
      <c r="X233" s="8">
        <f>IF([1]source_data!G235="","",IF([1]source_data!P235="","",[1]source_data!P235))</f>
        <v>45338</v>
      </c>
      <c r="Y233" s="6" t="str">
        <f>IF([1]source_data!G235="","",IF([1]source_data!Q235="","",[1]source_data!Q235))</f>
        <v/>
      </c>
      <c r="Z233" s="11" t="str">
        <f>IF([1]source_data!G235="","",IF([1]source_data!I235="","",[1]tailored_settings!$B$10))</f>
        <v>Primary grant reason</v>
      </c>
      <c r="AA233" s="11" t="str">
        <f>IF([1]source_data!G235="","",IF([1]source_data!I235="","",[1]source_data!I235))</f>
        <v>4. Customer/family fleeing from a violent or abusive relationship</v>
      </c>
      <c r="AB233" s="11" t="str">
        <f>IF([1]source_data!G235="","",IF([1]source_data!J235="","",[1]tailored_settings!$B$11))</f>
        <v/>
      </c>
      <c r="AC233" s="11" t="str">
        <f>IF([1]source_data!G235="","",IF([1]source_data!J235="","",[1]source_data!J235))</f>
        <v/>
      </c>
      <c r="AD233" s="11" t="str">
        <f>IF([1]source_data!G235="","",IF([1]source_data!K235="","",[1]tailored_settings!$B$12))</f>
        <v>Grant purpose</v>
      </c>
      <c r="AE233" s="11" t="str">
        <f>IF([1]source_data!G235="","",IF([1]source_data!K235="","",[1]source_data!K235))</f>
        <v>Food Vouchers</v>
      </c>
      <c r="AF233" s="11" t="str">
        <f>IF([1]source_data!G235="","",IF([1]source_data!L235="","",[1]tailored_settings!$B$13))</f>
        <v>Grant purpose</v>
      </c>
      <c r="AG233" s="11" t="str">
        <f>IF([1]source_data!G235="","",IF([1]source_data!L235="","",[1]source_data!L235))</f>
        <v>Clothing</v>
      </c>
      <c r="AH233" s="11" t="str">
        <f>IF([1]source_data!G235="","",IF([1]source_data!M235="","",[1]tailored_settings!$B$14))</f>
        <v>Grant purpose</v>
      </c>
      <c r="AI233" s="11" t="str">
        <f>IF([1]source_data!G235="","",IF([1]source_data!M235="","",[1]source_data!M235))</f>
        <v>Travel costs</v>
      </c>
    </row>
    <row r="234" spans="1:35" x14ac:dyDescent="0.2">
      <c r="A234" s="6" t="str">
        <f>IF([1]source_data!G236="","",IF(AND([1]source_data!C236&lt;&gt;"",[1]tailored_settings!$B$15="Publish"),CONCATENATE([1]tailored_settings!$B$2&amp;[1]source_data!C236),IF(AND([1]source_data!C236&lt;&gt;"",[1]tailored_settings!$B$15="Do not publish"),CONCATENATE([1]tailored_settings!$B$2&amp;TEXT(ROW(A234)-1,"0000")&amp;"_"&amp;TEXT(F234,"yyyy-mm")),CONCATENATE([1]tailored_settings!$B$2&amp;TEXT(ROW(A234)-1,"0000")&amp;"_"&amp;TEXT(F234,"yyyy-mm")))))</f>
        <v>360G-Longleigh-E23-00265W</v>
      </c>
      <c r="B234" s="6" t="str">
        <f>IF([1]source_data!G236="","",IF([1]source_data!E236&lt;&gt;"",[1]source_data!E236,CONCATENATE("Grant to "&amp;G234)))</f>
        <v>Grant to Individual Recipient</v>
      </c>
      <c r="C234" s="6" t="str">
        <f>IF([1]source_data!G236="","",IF([1]source_data!F236="","",[1]source_data!F236))</f>
        <v>Helping to alleviate financial hardship</v>
      </c>
      <c r="D234" s="7">
        <f>IF([1]source_data!G236="","",IF([1]source_data!G236="","",[1]source_data!G236))</f>
        <v>1010.81</v>
      </c>
      <c r="E234" s="6" t="str">
        <f>IF([1]source_data!G236="","",[1]tailored_settings!$B$3)</f>
        <v>GBP</v>
      </c>
      <c r="F234" s="8">
        <f>IF([1]source_data!G236="","",IF([1]source_data!H236="","",[1]source_data!H236))</f>
        <v>45246</v>
      </c>
      <c r="G234" s="6" t="str">
        <f>IF([1]source_data!G236="","",[1]tailored_settings!$B$5)</f>
        <v>Individual Recipient</v>
      </c>
      <c r="H234" s="6" t="str">
        <f>IF([1]source_data!G236="","",IF(AND([1]source_data!A236&lt;&gt;"",[1]tailored_settings!$B$16="Publish"),CONCATENATE([1]tailored_settings!$B$2&amp;[1]source_data!A236),IF(AND([1]source_data!A236&lt;&gt;"",[1]tailored_settings!$B$16="Do not publish"),CONCATENATE([1]tailored_settings!$B$4&amp;TEXT(ROW(A234)-1,"0000")&amp;"_"&amp;TEXT(F234,"yyyy-mm")),CONCATENATE([1]tailored_settings!$B$4&amp;TEXT(ROW(A234)-1,"0000")&amp;"_"&amp;TEXT(F234,"yyyy-mm")))))</f>
        <v>360G-Longleigh-IND-0233_2023-11</v>
      </c>
      <c r="I234" s="6" t="str">
        <f>IF([1]source_data!G236="","",[1]tailored_settings!$B$7)</f>
        <v>Longleigh Foundation</v>
      </c>
      <c r="J234" s="6" t="str">
        <f>IF([1]source_data!G236="","",[1]tailored_settings!$B$6)</f>
        <v>GB-CHC-1169016</v>
      </c>
      <c r="K234" s="6" t="str">
        <f>IF([1]source_data!G236="","",IF([1]source_data!I236="","",VLOOKUP([1]source_data!I236,[1]codelist_mapping!A:C,3,FALSE)))</f>
        <v>GTIR080</v>
      </c>
      <c r="L234" s="6" t="str">
        <f>IF([1]source_data!G236="","",IF([1]source_data!J236="","",VLOOKUP([1]source_data!J236,[1]codelist_mapping!A:C,3,FALSE)))</f>
        <v/>
      </c>
      <c r="M234" s="6" t="str">
        <f>IF([1]source_data!G236="","",IF([1]source_data!K236="","",IF([1]source_data!M236&lt;&gt;"",CONCATENATE(VLOOKUP([1]source_data!K236,[1]codelist_mapping!F:H,3,FALSE)&amp;";"&amp;VLOOKUP([1]source_data!L236,[1]codelist_mapping!F:H,3,FALSE)&amp;";"&amp;VLOOKUP([1]source_data!M236,[1]codelist_mapping!F:H,3,FALSE)),IF([1]source_data!L236&lt;&gt;"",CONCATENATE(VLOOKUP([1]source_data!K236,[1]codelist_mapping!F:H,3,FALSE)&amp;";"&amp;VLOOKUP([1]source_data!L236,[1]codelist_mapping!F:H,3,FALSE)),IF([1]source_data!K236&lt;&gt;"",CONCATENATE(VLOOKUP([1]source_data!K236,[1]codelist_mapping!F:H,3,FALSE)))))))</f>
        <v>GTIP020;GTIP060</v>
      </c>
      <c r="N234" s="9" t="str">
        <f>IF([1]source_data!G236="","",IF([1]source_data!D236="","",VLOOKUP([1]source_data!D236,[1]geo_data!A:I,9,FALSE)))</f>
        <v>Castle Cary</v>
      </c>
      <c r="O234" s="9" t="str">
        <f>IF([1]source_data!G236="","",IF([1]source_data!D236="","",VLOOKUP([1]source_data!D236,[1]geo_data!A:I,8,FALSE)))</f>
        <v>E05014350</v>
      </c>
      <c r="P234" s="9" t="str">
        <f>IF([1]source_data!G236="","",IF(LEFT(O234,3)="E05","WD",IF(LEFT(O234,3)="S13","WD",IF(LEFT(O234,3)="W05","WD",IF(LEFT(O234,3)="W06","UA",IF(LEFT(O234,3)="S12","CA",IF(LEFT(O234,3)="E06","UA",IF(LEFT(O234,3)="E07","NMD",IF(LEFT(O234,3)="E08","MD",IF(LEFT(O234,3)="E09","LONB"))))))))))</f>
        <v>WD</v>
      </c>
      <c r="Q234" s="9" t="str">
        <f>IF([1]source_data!G236="","",IF([1]source_data!D236="","",VLOOKUP([1]source_data!D236,[1]geo_data!A:I,7,FALSE)))</f>
        <v>Somerset</v>
      </c>
      <c r="R234" s="9" t="str">
        <f>IF([1]source_data!G236="","",IF([1]source_data!D236="","",VLOOKUP([1]source_data!D236,[1]geo_data!A:I,6,FALSE)))</f>
        <v>E06000066</v>
      </c>
      <c r="S234" s="9" t="str">
        <f>IF([1]source_data!G236="","",IF(LEFT(R234,3)="E05","WD",IF(LEFT(R234,3)="S13","WD",IF(LEFT(R234,3)="W05","WD",IF(LEFT(R234,3)="W06","UA",IF(LEFT(R234,3)="S12","CA",IF(LEFT(R234,3)="E06","UA",IF(LEFT(R234,3)="E07","NMD",IF(LEFT(R234,3)="E08","MD",IF(LEFT(R234,3)="E09","LONB"))))))))))</f>
        <v>UA</v>
      </c>
      <c r="T234" s="6" t="str">
        <f>IF([1]source_data!G236="","",IF([1]source_data!N236="","",[1]source_data!N236))</f>
        <v>Hardship Grant</v>
      </c>
      <c r="U234" s="10">
        <f>IF([1]source_data!G236="","",[1]tailored_settings!$B$8)</f>
        <v>45622</v>
      </c>
      <c r="V234" s="6" t="str">
        <f>IF([1]source_data!G236="","",[1]tailored_settings!$B$9)</f>
        <v>http://www.longleigh.org/</v>
      </c>
      <c r="W234" s="8">
        <f>IF([1]source_data!G236="","",IF([1]source_data!O236="","",[1]source_data!O236))</f>
        <v>45246</v>
      </c>
      <c r="X234" s="8">
        <f>IF([1]source_data!G236="","",IF([1]source_data!P236="","",[1]source_data!P236))</f>
        <v>45300</v>
      </c>
      <c r="Y234" s="6" t="str">
        <f>IF([1]source_data!G236="","",IF([1]source_data!Q236="","",[1]source_data!Q236))</f>
        <v/>
      </c>
      <c r="Z234" s="11" t="str">
        <f>IF([1]source_data!G236="","",IF([1]source_data!I236="","",[1]tailored_settings!$B$10))</f>
        <v>Primary grant reason</v>
      </c>
      <c r="AA234" s="11" t="str">
        <f>IF([1]source_data!G236="","",IF([1]source_data!I236="","",[1]source_data!I236))</f>
        <v>3  Customer/family moving from homelessness/supported living into independent living</v>
      </c>
      <c r="AB234" s="11" t="str">
        <f>IF([1]source_data!G236="","",IF([1]source_data!J236="","",[1]tailored_settings!$B$11))</f>
        <v/>
      </c>
      <c r="AC234" s="11" t="str">
        <f>IF([1]source_data!G236="","",IF([1]source_data!J236="","",[1]source_data!J236))</f>
        <v/>
      </c>
      <c r="AD234" s="11" t="str">
        <f>IF([1]source_data!G236="","",IF([1]source_data!K236="","",[1]tailored_settings!$B$12))</f>
        <v>Grant purpose</v>
      </c>
      <c r="AE234" s="11" t="str">
        <f>IF([1]source_data!G236="","",IF([1]source_data!K236="","",[1]source_data!K236))</f>
        <v xml:space="preserve">Furniture </v>
      </c>
      <c r="AF234" s="11" t="str">
        <f>IF([1]source_data!G236="","",IF([1]source_data!L236="","",[1]tailored_settings!$B$13))</f>
        <v>Grant purpose</v>
      </c>
      <c r="AG234" s="11" t="str">
        <f>IF([1]source_data!G236="","",IF([1]source_data!L236="","",[1]source_data!L236))</f>
        <v>Voucher for small household items</v>
      </c>
      <c r="AH234" s="11" t="str">
        <f>IF([1]source_data!G236="","",IF([1]source_data!M236="","",[1]tailored_settings!$B$14))</f>
        <v/>
      </c>
      <c r="AI234" s="11" t="str">
        <f>IF([1]source_data!G236="","",IF([1]source_data!M236="","",[1]source_data!M236))</f>
        <v/>
      </c>
    </row>
    <row r="235" spans="1:35" x14ac:dyDescent="0.2">
      <c r="A235" s="6" t="str">
        <f>IF([1]source_data!G237="","",IF(AND([1]source_data!C237&lt;&gt;"",[1]tailored_settings!$B$15="Publish"),CONCATENATE([1]tailored_settings!$B$2&amp;[1]source_data!C237),IF(AND([1]source_data!C237&lt;&gt;"",[1]tailored_settings!$B$15="Do not publish"),CONCATENATE([1]tailored_settings!$B$2&amp;TEXT(ROW(A235)-1,"0000")&amp;"_"&amp;TEXT(F235,"yyyy-mm")),CONCATENATE([1]tailored_settings!$B$2&amp;TEXT(ROW(A235)-1,"0000")&amp;"_"&amp;TEXT(F235,"yyyy-mm")))))</f>
        <v>360G-Longleigh-E23-00266W</v>
      </c>
      <c r="B235" s="6" t="str">
        <f>IF([1]source_data!G237="","",IF([1]source_data!E237&lt;&gt;"",[1]source_data!E237,CONCATENATE("Grant to "&amp;G235)))</f>
        <v>Grant to Individual Recipient</v>
      </c>
      <c r="C235" s="6" t="str">
        <f>IF([1]source_data!G237="","",IF([1]source_data!F237="","",[1]source_data!F237))</f>
        <v>Helping to alleviate financial hardship</v>
      </c>
      <c r="D235" s="7">
        <f>IF([1]source_data!G237="","",IF([1]source_data!G237="","",[1]source_data!G237))</f>
        <v>993.47</v>
      </c>
      <c r="E235" s="6" t="str">
        <f>IF([1]source_data!G237="","",[1]tailored_settings!$B$3)</f>
        <v>GBP</v>
      </c>
      <c r="F235" s="8">
        <f>IF([1]source_data!G237="","",IF([1]source_data!H237="","",[1]source_data!H237))</f>
        <v>45248</v>
      </c>
      <c r="G235" s="6" t="str">
        <f>IF([1]source_data!G237="","",[1]tailored_settings!$B$5)</f>
        <v>Individual Recipient</v>
      </c>
      <c r="H235" s="6" t="str">
        <f>IF([1]source_data!G237="","",IF(AND([1]source_data!A237&lt;&gt;"",[1]tailored_settings!$B$16="Publish"),CONCATENATE([1]tailored_settings!$B$2&amp;[1]source_data!A237),IF(AND([1]source_data!A237&lt;&gt;"",[1]tailored_settings!$B$16="Do not publish"),CONCATENATE([1]tailored_settings!$B$4&amp;TEXT(ROW(A235)-1,"0000")&amp;"_"&amp;TEXT(F235,"yyyy-mm")),CONCATENATE([1]tailored_settings!$B$4&amp;TEXT(ROW(A235)-1,"0000")&amp;"_"&amp;TEXT(F235,"yyyy-mm")))))</f>
        <v>360G-Longleigh-IND-0234_2023-11</v>
      </c>
      <c r="I235" s="6" t="str">
        <f>IF([1]source_data!G237="","",[1]tailored_settings!$B$7)</f>
        <v>Longleigh Foundation</v>
      </c>
      <c r="J235" s="6" t="str">
        <f>IF([1]source_data!G237="","",[1]tailored_settings!$B$6)</f>
        <v>GB-CHC-1169016</v>
      </c>
      <c r="K235" s="6" t="str">
        <f>IF([1]source_data!G237="","",IF([1]source_data!I237="","",VLOOKUP([1]source_data!I237,[1]codelist_mapping!A:C,3,FALSE)))</f>
        <v>GTIR040</v>
      </c>
      <c r="L235" s="6" t="str">
        <f>IF([1]source_data!G237="","",IF([1]source_data!J237="","",VLOOKUP([1]source_data!J237,[1]codelist_mapping!A:C,3,FALSE)))</f>
        <v/>
      </c>
      <c r="M235" s="6" t="str">
        <f>IF([1]source_data!G237="","",IF([1]source_data!K237="","",IF([1]source_data!M237&lt;&gt;"",CONCATENATE(VLOOKUP([1]source_data!K237,[1]codelist_mapping!F:H,3,FALSE)&amp;";"&amp;VLOOKUP([1]source_data!L237,[1]codelist_mapping!F:H,3,FALSE)&amp;";"&amp;VLOOKUP([1]source_data!M237,[1]codelist_mapping!F:H,3,FALSE)),IF([1]source_data!L237&lt;&gt;"",CONCATENATE(VLOOKUP([1]source_data!K237,[1]codelist_mapping!F:H,3,FALSE)&amp;";"&amp;VLOOKUP([1]source_data!L237,[1]codelist_mapping!F:H,3,FALSE)),IF([1]source_data!K237&lt;&gt;"",CONCATENATE(VLOOKUP([1]source_data!K237,[1]codelist_mapping!F:H,3,FALSE)))))))</f>
        <v>GTIP020;GTIP060</v>
      </c>
      <c r="N235" s="9" t="str">
        <f>IF([1]source_data!G237="","",IF([1]source_data!D237="","",VLOOKUP([1]source_data!D237,[1]geo_data!A:I,9,FALSE)))</f>
        <v>Hamworthy</v>
      </c>
      <c r="O235" s="9" t="str">
        <f>IF([1]source_data!G237="","",IF([1]source_data!D237="","",VLOOKUP([1]source_data!D237,[1]geo_data!A:I,8,FALSE)))</f>
        <v>E05012663</v>
      </c>
      <c r="P235" s="9" t="str">
        <f>IF([1]source_data!G237="","",IF(LEFT(O235,3)="E05","WD",IF(LEFT(O235,3)="S13","WD",IF(LEFT(O235,3)="W05","WD",IF(LEFT(O235,3)="W06","UA",IF(LEFT(O235,3)="S12","CA",IF(LEFT(O235,3)="E06","UA",IF(LEFT(O235,3)="E07","NMD",IF(LEFT(O235,3)="E08","MD",IF(LEFT(O235,3)="E09","LONB"))))))))))</f>
        <v>WD</v>
      </c>
      <c r="Q235" s="9" t="str">
        <f>IF([1]source_data!G237="","",IF([1]source_data!D237="","",VLOOKUP([1]source_data!D237,[1]geo_data!A:I,7,FALSE)))</f>
        <v>Bournemouth, Christchurch and Poole</v>
      </c>
      <c r="R235" s="9" t="str">
        <f>IF([1]source_data!G237="","",IF([1]source_data!D237="","",VLOOKUP([1]source_data!D237,[1]geo_data!A:I,6,FALSE)))</f>
        <v>E06000058</v>
      </c>
      <c r="S235" s="9" t="str">
        <f>IF([1]source_data!G237="","",IF(LEFT(R235,3)="E05","WD",IF(LEFT(R235,3)="S13","WD",IF(LEFT(R235,3)="W05","WD",IF(LEFT(R235,3)="W06","UA",IF(LEFT(R235,3)="S12","CA",IF(LEFT(R235,3)="E06","UA",IF(LEFT(R235,3)="E07","NMD",IF(LEFT(R235,3)="E08","MD",IF(LEFT(R235,3)="E09","LONB"))))))))))</f>
        <v>UA</v>
      </c>
      <c r="T235" s="6" t="str">
        <f>IF([1]source_data!G237="","",IF([1]source_data!N237="","",[1]source_data!N237))</f>
        <v>Hardship Grant</v>
      </c>
      <c r="U235" s="10">
        <f>IF([1]source_data!G237="","",[1]tailored_settings!$B$8)</f>
        <v>45622</v>
      </c>
      <c r="V235" s="6" t="str">
        <f>IF([1]source_data!G237="","",[1]tailored_settings!$B$9)</f>
        <v>http://www.longleigh.org/</v>
      </c>
      <c r="W235" s="8">
        <f>IF([1]source_data!G237="","",IF([1]source_data!O237="","",[1]source_data!O237))</f>
        <v>45248</v>
      </c>
      <c r="X235" s="8">
        <f>IF([1]source_data!G237="","",IF([1]source_data!P237="","",[1]source_data!P237))</f>
        <v>45330</v>
      </c>
      <c r="Y235" s="6" t="str">
        <f>IF([1]source_data!G237="","",IF([1]source_data!Q237="","",[1]source_data!Q237))</f>
        <v/>
      </c>
      <c r="Z235" s="11" t="str">
        <f>IF([1]source_data!G237="","",IF([1]source_data!I237="","",[1]tailored_settings!$B$10))</f>
        <v>Primary grant reason</v>
      </c>
      <c r="AA235" s="11" t="str">
        <f>IF([1]source_data!G237="","",IF([1]source_data!I237="","",[1]source_data!I237))</f>
        <v>2. Customer receiving medication and/or therapy for a mental health condition or substance addiction</v>
      </c>
      <c r="AB235" s="11" t="str">
        <f>IF([1]source_data!G237="","",IF([1]source_data!J237="","",[1]tailored_settings!$B$11))</f>
        <v/>
      </c>
      <c r="AC235" s="11" t="str">
        <f>IF([1]source_data!G237="","",IF([1]source_data!J237="","",[1]source_data!J237))</f>
        <v/>
      </c>
      <c r="AD235" s="11" t="str">
        <f>IF([1]source_data!G237="","",IF([1]source_data!K237="","",[1]tailored_settings!$B$12))</f>
        <v>Grant purpose</v>
      </c>
      <c r="AE235" s="11" t="str">
        <f>IF([1]source_data!G237="","",IF([1]source_data!K237="","",[1]source_data!K237))</f>
        <v>Appliances</v>
      </c>
      <c r="AF235" s="11" t="str">
        <f>IF([1]source_data!G237="","",IF([1]source_data!L237="","",[1]tailored_settings!$B$13))</f>
        <v>Grant purpose</v>
      </c>
      <c r="AG235" s="11" t="str">
        <f>IF([1]source_data!G237="","",IF([1]source_data!L237="","",[1]source_data!L237))</f>
        <v>Voucher for small household items</v>
      </c>
      <c r="AH235" s="11" t="str">
        <f>IF([1]source_data!G237="","",IF([1]source_data!M237="","",[1]tailored_settings!$B$14))</f>
        <v/>
      </c>
      <c r="AI235" s="11" t="str">
        <f>IF([1]source_data!G237="","",IF([1]source_data!M237="","",[1]source_data!M237))</f>
        <v/>
      </c>
    </row>
    <row r="236" spans="1:35" x14ac:dyDescent="0.2">
      <c r="A236" s="6" t="str">
        <f>IF([1]source_data!G238="","",IF(AND([1]source_data!C238&lt;&gt;"",[1]tailored_settings!$B$15="Publish"),CONCATENATE([1]tailored_settings!$B$2&amp;[1]source_data!C238),IF(AND([1]source_data!C238&lt;&gt;"",[1]tailored_settings!$B$15="Do not publish"),CONCATENATE([1]tailored_settings!$B$2&amp;TEXT(ROW(A236)-1,"0000")&amp;"_"&amp;TEXT(F236,"yyyy-mm")),CONCATENATE([1]tailored_settings!$B$2&amp;TEXT(ROW(A236)-1,"0000")&amp;"_"&amp;TEXT(F236,"yyyy-mm")))))</f>
        <v>360G-Longleigh-E23-00267W</v>
      </c>
      <c r="B236" s="6" t="str">
        <f>IF([1]source_data!G238="","",IF([1]source_data!E238&lt;&gt;"",[1]source_data!E238,CONCATENATE("Grant to "&amp;G236)))</f>
        <v>Grant to Individual Recipient</v>
      </c>
      <c r="C236" s="6" t="str">
        <f>IF([1]source_data!G238="","",IF([1]source_data!F238="","",[1]source_data!F238))</f>
        <v>Helping to alleviate financial hardship</v>
      </c>
      <c r="D236" s="7">
        <f>IF([1]source_data!G238="","",IF([1]source_data!G238="","",[1]source_data!G238))</f>
        <v>1035.18</v>
      </c>
      <c r="E236" s="6" t="str">
        <f>IF([1]source_data!G238="","",[1]tailored_settings!$B$3)</f>
        <v>GBP</v>
      </c>
      <c r="F236" s="8">
        <f>IF([1]source_data!G238="","",IF([1]source_data!H238="","",[1]source_data!H238))</f>
        <v>45247</v>
      </c>
      <c r="G236" s="6" t="str">
        <f>IF([1]source_data!G238="","",[1]tailored_settings!$B$5)</f>
        <v>Individual Recipient</v>
      </c>
      <c r="H236" s="6" t="str">
        <f>IF([1]source_data!G238="","",IF(AND([1]source_data!A238&lt;&gt;"",[1]tailored_settings!$B$16="Publish"),CONCATENATE([1]tailored_settings!$B$2&amp;[1]source_data!A238),IF(AND([1]source_data!A238&lt;&gt;"",[1]tailored_settings!$B$16="Do not publish"),CONCATENATE([1]tailored_settings!$B$4&amp;TEXT(ROW(A236)-1,"0000")&amp;"_"&amp;TEXT(F236,"yyyy-mm")),CONCATENATE([1]tailored_settings!$B$4&amp;TEXT(ROW(A236)-1,"0000")&amp;"_"&amp;TEXT(F236,"yyyy-mm")))))</f>
        <v>360G-Longleigh-IND-0235_2023-11</v>
      </c>
      <c r="I236" s="6" t="str">
        <f>IF([1]source_data!G238="","",[1]tailored_settings!$B$7)</f>
        <v>Longleigh Foundation</v>
      </c>
      <c r="J236" s="6" t="str">
        <f>IF([1]source_data!G238="","",[1]tailored_settings!$B$6)</f>
        <v>GB-CHC-1169016</v>
      </c>
      <c r="K236" s="6" t="str">
        <f>IF([1]source_data!G238="","",IF([1]source_data!I238="","",VLOOKUP([1]source_data!I238,[1]codelist_mapping!A:C,3,FALSE)))</f>
        <v>GTIR080</v>
      </c>
      <c r="L236" s="6" t="str">
        <f>IF([1]source_data!G238="","",IF([1]source_data!J238="","",VLOOKUP([1]source_data!J238,[1]codelist_mapping!A:C,3,FALSE)))</f>
        <v/>
      </c>
      <c r="M236" s="6" t="str">
        <f>IF([1]source_data!G238="","",IF([1]source_data!K238="","",IF([1]source_data!M238&lt;&gt;"",CONCATENATE(VLOOKUP([1]source_data!K238,[1]codelist_mapping!F:H,3,FALSE)&amp;";"&amp;VLOOKUP([1]source_data!L238,[1]codelist_mapping!F:H,3,FALSE)&amp;";"&amp;VLOOKUP([1]source_data!M238,[1]codelist_mapping!F:H,3,FALSE)),IF([1]source_data!L238&lt;&gt;"",CONCATENATE(VLOOKUP([1]source_data!K238,[1]codelist_mapping!F:H,3,FALSE)&amp;";"&amp;VLOOKUP([1]source_data!L238,[1]codelist_mapping!F:H,3,FALSE)),IF([1]source_data!K238&lt;&gt;"",CONCATENATE(VLOOKUP([1]source_data!K238,[1]codelist_mapping!F:H,3,FALSE)))))))</f>
        <v>GTIP020</v>
      </c>
      <c r="N236" s="9" t="str">
        <f>IF([1]source_data!G238="","",IF([1]source_data!D238="","",VLOOKUP([1]source_data!D238,[1]geo_data!A:I,9,FALSE)))</f>
        <v>Newtown &amp; Heatherlands</v>
      </c>
      <c r="O236" s="9" t="str">
        <f>IF([1]source_data!G238="","",IF([1]source_data!D238="","",VLOOKUP([1]source_data!D238,[1]geo_data!A:I,8,FALSE)))</f>
        <v>E05012670</v>
      </c>
      <c r="P236" s="9" t="str">
        <f>IF([1]source_data!G238="","",IF(LEFT(O236,3)="E05","WD",IF(LEFT(O236,3)="S13","WD",IF(LEFT(O236,3)="W05","WD",IF(LEFT(O236,3)="W06","UA",IF(LEFT(O236,3)="S12","CA",IF(LEFT(O236,3)="E06","UA",IF(LEFT(O236,3)="E07","NMD",IF(LEFT(O236,3)="E08","MD",IF(LEFT(O236,3)="E09","LONB"))))))))))</f>
        <v>WD</v>
      </c>
      <c r="Q236" s="9" t="str">
        <f>IF([1]source_data!G238="","",IF([1]source_data!D238="","",VLOOKUP([1]source_data!D238,[1]geo_data!A:I,7,FALSE)))</f>
        <v>Bournemouth, Christchurch and Poole</v>
      </c>
      <c r="R236" s="9" t="str">
        <f>IF([1]source_data!G238="","",IF([1]source_data!D238="","",VLOOKUP([1]source_data!D238,[1]geo_data!A:I,6,FALSE)))</f>
        <v>E06000058</v>
      </c>
      <c r="S236" s="9" t="str">
        <f>IF([1]source_data!G238="","",IF(LEFT(R236,3)="E05","WD",IF(LEFT(R236,3)="S13","WD",IF(LEFT(R236,3)="W05","WD",IF(LEFT(R236,3)="W06","UA",IF(LEFT(R236,3)="S12","CA",IF(LEFT(R236,3)="E06","UA",IF(LEFT(R236,3)="E07","NMD",IF(LEFT(R236,3)="E08","MD",IF(LEFT(R236,3)="E09","LONB"))))))))))</f>
        <v>UA</v>
      </c>
      <c r="T236" s="6" t="str">
        <f>IF([1]source_data!G238="","",IF([1]source_data!N238="","",[1]source_data!N238))</f>
        <v>Hardship Grant</v>
      </c>
      <c r="U236" s="10">
        <f>IF([1]source_data!G238="","",[1]tailored_settings!$B$8)</f>
        <v>45622</v>
      </c>
      <c r="V236" s="6" t="str">
        <f>IF([1]source_data!G238="","",[1]tailored_settings!$B$9)</f>
        <v>http://www.longleigh.org/</v>
      </c>
      <c r="W236" s="8">
        <f>IF([1]source_data!G238="","",IF([1]source_data!O238="","",[1]source_data!O238))</f>
        <v>45247</v>
      </c>
      <c r="X236" s="8">
        <f>IF([1]source_data!G238="","",IF([1]source_data!P238="","",[1]source_data!P238))</f>
        <v>45322</v>
      </c>
      <c r="Y236" s="6" t="str">
        <f>IF([1]source_data!G238="","",IF([1]source_data!Q238="","",[1]source_data!Q238))</f>
        <v/>
      </c>
      <c r="Z236" s="11" t="str">
        <f>IF([1]source_data!G238="","",IF([1]source_data!I238="","",[1]tailored_settings!$B$10))</f>
        <v>Primary grant reason</v>
      </c>
      <c r="AA236" s="11" t="str">
        <f>IF([1]source_data!G238="","",IF([1]source_data!I238="","",[1]source_data!I238))</f>
        <v>3  Customer/family moving from homelessness/supported living into independent living</v>
      </c>
      <c r="AB236" s="11" t="str">
        <f>IF([1]source_data!G238="","",IF([1]source_data!J238="","",[1]tailored_settings!$B$11))</f>
        <v/>
      </c>
      <c r="AC236" s="11" t="str">
        <f>IF([1]source_data!G238="","",IF([1]source_data!J238="","",[1]source_data!J238))</f>
        <v/>
      </c>
      <c r="AD236" s="11" t="str">
        <f>IF([1]source_data!G238="","",IF([1]source_data!K238="","",[1]tailored_settings!$B$12))</f>
        <v>Grant purpose</v>
      </c>
      <c r="AE236" s="11" t="str">
        <f>IF([1]source_data!G238="","",IF([1]source_data!K238="","",[1]source_data!K238))</f>
        <v>Appliances</v>
      </c>
      <c r="AF236" s="11" t="str">
        <f>IF([1]source_data!G238="","",IF([1]source_data!L238="","",[1]tailored_settings!$B$13))</f>
        <v/>
      </c>
      <c r="AG236" s="11" t="str">
        <f>IF([1]source_data!G238="","",IF([1]source_data!L238="","",[1]source_data!L238))</f>
        <v/>
      </c>
      <c r="AH236" s="11" t="str">
        <f>IF([1]source_data!G238="","",IF([1]source_data!M238="","",[1]tailored_settings!$B$14))</f>
        <v/>
      </c>
      <c r="AI236" s="11" t="str">
        <f>IF([1]source_data!G238="","",IF([1]source_data!M238="","",[1]source_data!M238))</f>
        <v/>
      </c>
    </row>
    <row r="237" spans="1:35" x14ac:dyDescent="0.2">
      <c r="A237" s="6" t="str">
        <f>IF([1]source_data!G239="","",IF(AND([1]source_data!C239&lt;&gt;"",[1]tailored_settings!$B$15="Publish"),CONCATENATE([1]tailored_settings!$B$2&amp;[1]source_data!C239),IF(AND([1]source_data!C239&lt;&gt;"",[1]tailored_settings!$B$15="Do not publish"),CONCATENATE([1]tailored_settings!$B$2&amp;TEXT(ROW(A237)-1,"0000")&amp;"_"&amp;TEXT(F237,"yyyy-mm")),CONCATENATE([1]tailored_settings!$B$2&amp;TEXT(ROW(A237)-1,"0000")&amp;"_"&amp;TEXT(F237,"yyyy-mm")))))</f>
        <v>360G-Longleigh-E23-00268W</v>
      </c>
      <c r="B237" s="6" t="str">
        <f>IF([1]source_data!G239="","",IF([1]source_data!E239&lt;&gt;"",[1]source_data!E239,CONCATENATE("Grant to "&amp;G237)))</f>
        <v>Grant to Individual Recipient</v>
      </c>
      <c r="C237" s="6" t="str">
        <f>IF([1]source_data!G239="","",IF([1]source_data!F239="","",[1]source_data!F239))</f>
        <v>Helping to alleviate financial hardship</v>
      </c>
      <c r="D237" s="7">
        <f>IF([1]source_data!G239="","",IF([1]source_data!G239="","",[1]source_data!G239))</f>
        <v>1079</v>
      </c>
      <c r="E237" s="6" t="str">
        <f>IF([1]source_data!G239="","",[1]tailored_settings!$B$3)</f>
        <v>GBP</v>
      </c>
      <c r="F237" s="8">
        <f>IF([1]source_data!G239="","",IF([1]source_data!H239="","",[1]source_data!H239))</f>
        <v>45247</v>
      </c>
      <c r="G237" s="6" t="str">
        <f>IF([1]source_data!G239="","",[1]tailored_settings!$B$5)</f>
        <v>Individual Recipient</v>
      </c>
      <c r="H237" s="6" t="str">
        <f>IF([1]source_data!G239="","",IF(AND([1]source_data!A239&lt;&gt;"",[1]tailored_settings!$B$16="Publish"),CONCATENATE([1]tailored_settings!$B$2&amp;[1]source_data!A239),IF(AND([1]source_data!A239&lt;&gt;"",[1]tailored_settings!$B$16="Do not publish"),CONCATENATE([1]tailored_settings!$B$4&amp;TEXT(ROW(A237)-1,"0000")&amp;"_"&amp;TEXT(F237,"yyyy-mm")),CONCATENATE([1]tailored_settings!$B$4&amp;TEXT(ROW(A237)-1,"0000")&amp;"_"&amp;TEXT(F237,"yyyy-mm")))))</f>
        <v>360G-Longleigh-IND-0236_2023-11</v>
      </c>
      <c r="I237" s="6" t="str">
        <f>IF([1]source_data!G239="","",[1]tailored_settings!$B$7)</f>
        <v>Longleigh Foundation</v>
      </c>
      <c r="J237" s="6" t="str">
        <f>IF([1]source_data!G239="","",[1]tailored_settings!$B$6)</f>
        <v>GB-CHC-1169016</v>
      </c>
      <c r="K237" s="6" t="str">
        <f>IF([1]source_data!G239="","",IF([1]source_data!I239="","",VLOOKUP([1]source_data!I239,[1]codelist_mapping!A:C,3,FALSE)))</f>
        <v>GTIR010</v>
      </c>
      <c r="L237" s="6" t="str">
        <f>IF([1]source_data!G239="","",IF([1]source_data!J239="","",VLOOKUP([1]source_data!J239,[1]codelist_mapping!A:C,3,FALSE)))</f>
        <v/>
      </c>
      <c r="M237" s="6" t="str">
        <f>IF([1]source_data!G239="","",IF([1]source_data!K239="","",IF([1]source_data!M239&lt;&gt;"",CONCATENATE(VLOOKUP([1]source_data!K239,[1]codelist_mapping!F:H,3,FALSE)&amp;";"&amp;VLOOKUP([1]source_data!L239,[1]codelist_mapping!F:H,3,FALSE)&amp;";"&amp;VLOOKUP([1]source_data!M239,[1]codelist_mapping!F:H,3,FALSE)),IF([1]source_data!L239&lt;&gt;"",CONCATENATE(VLOOKUP([1]source_data!K239,[1]codelist_mapping!F:H,3,FALSE)&amp;";"&amp;VLOOKUP([1]source_data!L239,[1]codelist_mapping!F:H,3,FALSE)),IF([1]source_data!K239&lt;&gt;"",CONCATENATE(VLOOKUP([1]source_data!K239,[1]codelist_mapping!F:H,3,FALSE)))))))</f>
        <v>GTIP070;GTIP020</v>
      </c>
      <c r="N237" s="9" t="str">
        <f>IF([1]source_data!G239="","",IF([1]source_data!D239="","",VLOOKUP([1]source_data!D239,[1]geo_data!A:I,9,FALSE)))</f>
        <v>Redbridge</v>
      </c>
      <c r="O237" s="9" t="str">
        <f>IF([1]source_data!G239="","",IF([1]source_data!D239="","",VLOOKUP([1]source_data!D239,[1]geo_data!A:I,8,FALSE)))</f>
        <v>E05015501</v>
      </c>
      <c r="P237" s="9" t="str">
        <f>IF([1]source_data!G239="","",IF(LEFT(O237,3)="E05","WD",IF(LEFT(O237,3)="S13","WD",IF(LEFT(O237,3)="W05","WD",IF(LEFT(O237,3)="W06","UA",IF(LEFT(O237,3)="S12","CA",IF(LEFT(O237,3)="E06","UA",IF(LEFT(O237,3)="E07","NMD",IF(LEFT(O237,3)="E08","MD",IF(LEFT(O237,3)="E09","LONB"))))))))))</f>
        <v>WD</v>
      </c>
      <c r="Q237" s="9" t="str">
        <f>IF([1]source_data!G239="","",IF([1]source_data!D239="","",VLOOKUP([1]source_data!D239,[1]geo_data!A:I,7,FALSE)))</f>
        <v>Southampton</v>
      </c>
      <c r="R237" s="9" t="str">
        <f>IF([1]source_data!G239="","",IF([1]source_data!D239="","",VLOOKUP([1]source_data!D239,[1]geo_data!A:I,6,FALSE)))</f>
        <v>E06000045</v>
      </c>
      <c r="S237" s="9" t="str">
        <f>IF([1]source_data!G239="","",IF(LEFT(R237,3)="E05","WD",IF(LEFT(R237,3)="S13","WD",IF(LEFT(R237,3)="W05","WD",IF(LEFT(R237,3)="W06","UA",IF(LEFT(R237,3)="S12","CA",IF(LEFT(R237,3)="E06","UA",IF(LEFT(R237,3)="E07","NMD",IF(LEFT(R237,3)="E08","MD",IF(LEFT(R237,3)="E09","LONB"))))))))))</f>
        <v>UA</v>
      </c>
      <c r="T237" s="6" t="str">
        <f>IF([1]source_data!G239="","",IF([1]source_data!N239="","",[1]source_data!N239))</f>
        <v>Hardship Grant</v>
      </c>
      <c r="U237" s="10">
        <f>IF([1]source_data!G239="","",[1]tailored_settings!$B$8)</f>
        <v>45622</v>
      </c>
      <c r="V237" s="6" t="str">
        <f>IF([1]source_data!G239="","",[1]tailored_settings!$B$9)</f>
        <v>http://www.longleigh.org/</v>
      </c>
      <c r="W237" s="8">
        <f>IF([1]source_data!G239="","",IF([1]source_data!O239="","",[1]source_data!O239))</f>
        <v>45247</v>
      </c>
      <c r="X237" s="8">
        <f>IF([1]source_data!G239="","",IF([1]source_data!P239="","",[1]source_data!P239))</f>
        <v>45314</v>
      </c>
      <c r="Y237" s="6" t="str">
        <f>IF([1]source_data!G239="","",IF([1]source_data!Q239="","",[1]source_data!Q239))</f>
        <v/>
      </c>
      <c r="Z237" s="11" t="str">
        <f>IF([1]source_data!G239="","",IF([1]source_data!I239="","",[1]tailored_settings!$B$10))</f>
        <v>Primary grant reason</v>
      </c>
      <c r="AA237" s="11" t="str">
        <f>IF([1]source_data!G239="","",IF([1]source_data!I239="","",[1]source_data!I239))</f>
        <v>7. Customer where there is a child/ren in receipt of means-tested free school meals</v>
      </c>
      <c r="AB237" s="11" t="str">
        <f>IF([1]source_data!G239="","",IF([1]source_data!J239="","",[1]tailored_settings!$B$11))</f>
        <v/>
      </c>
      <c r="AC237" s="11" t="str">
        <f>IF([1]source_data!G239="","",IF([1]source_data!J239="","",[1]source_data!J239))</f>
        <v/>
      </c>
      <c r="AD237" s="11" t="str">
        <f>IF([1]source_data!G239="","",IF([1]source_data!K239="","",[1]tailored_settings!$B$12))</f>
        <v>Grant purpose</v>
      </c>
      <c r="AE237" s="11" t="str">
        <f>IF([1]source_data!G239="","",IF([1]source_data!K239="","",[1]source_data!K239))</f>
        <v>Food Vouchers</v>
      </c>
      <c r="AF237" s="11" t="str">
        <f>IF([1]source_data!G239="","",IF([1]source_data!L239="","",[1]tailored_settings!$B$13))</f>
        <v>Grant purpose</v>
      </c>
      <c r="AG237" s="11" t="str">
        <f>IF([1]source_data!G239="","",IF([1]source_data!L239="","",[1]source_data!L239))</f>
        <v>Appliances</v>
      </c>
      <c r="AH237" s="11" t="str">
        <f>IF([1]source_data!G239="","",IF([1]source_data!M239="","",[1]tailored_settings!$B$14))</f>
        <v/>
      </c>
      <c r="AI237" s="11" t="str">
        <f>IF([1]source_data!G239="","",IF([1]source_data!M239="","",[1]source_data!M239))</f>
        <v/>
      </c>
    </row>
    <row r="238" spans="1:35" x14ac:dyDescent="0.2">
      <c r="A238" s="6" t="str">
        <f>IF([1]source_data!G240="","",IF(AND([1]source_data!C240&lt;&gt;"",[1]tailored_settings!$B$15="Publish"),CONCATENATE([1]tailored_settings!$B$2&amp;[1]source_data!C240),IF(AND([1]source_data!C240&lt;&gt;"",[1]tailored_settings!$B$15="Do not publish"),CONCATENATE([1]tailored_settings!$B$2&amp;TEXT(ROW(A238)-1,"0000")&amp;"_"&amp;TEXT(F238,"yyyy-mm")),CONCATENATE([1]tailored_settings!$B$2&amp;TEXT(ROW(A238)-1,"0000")&amp;"_"&amp;TEXT(F238,"yyyy-mm")))))</f>
        <v>360G-Longleigh-E23-00269W</v>
      </c>
      <c r="B238" s="6" t="str">
        <f>IF([1]source_data!G240="","",IF([1]source_data!E240&lt;&gt;"",[1]source_data!E240,CONCATENATE("Grant to "&amp;G238)))</f>
        <v>Grant to Individual Recipient</v>
      </c>
      <c r="C238" s="6" t="str">
        <f>IF([1]source_data!G240="","",IF([1]source_data!F240="","",[1]source_data!F240))</f>
        <v>Helping to alleviate financial hardship</v>
      </c>
      <c r="D238" s="7">
        <f>IF([1]source_data!G240="","",IF([1]source_data!G240="","",[1]source_data!G240))</f>
        <v>936</v>
      </c>
      <c r="E238" s="6" t="str">
        <f>IF([1]source_data!G240="","",[1]tailored_settings!$B$3)</f>
        <v>GBP</v>
      </c>
      <c r="F238" s="8">
        <f>IF([1]source_data!G240="","",IF([1]source_data!H240="","",[1]source_data!H240))</f>
        <v>45247</v>
      </c>
      <c r="G238" s="6" t="str">
        <f>IF([1]source_data!G240="","",[1]tailored_settings!$B$5)</f>
        <v>Individual Recipient</v>
      </c>
      <c r="H238" s="6" t="str">
        <f>IF([1]source_data!G240="","",IF(AND([1]source_data!A240&lt;&gt;"",[1]tailored_settings!$B$16="Publish"),CONCATENATE([1]tailored_settings!$B$2&amp;[1]source_data!A240),IF(AND([1]source_data!A240&lt;&gt;"",[1]tailored_settings!$B$16="Do not publish"),CONCATENATE([1]tailored_settings!$B$4&amp;TEXT(ROW(A238)-1,"0000")&amp;"_"&amp;TEXT(F238,"yyyy-mm")),CONCATENATE([1]tailored_settings!$B$4&amp;TEXT(ROW(A238)-1,"0000")&amp;"_"&amp;TEXT(F238,"yyyy-mm")))))</f>
        <v>360G-Longleigh-IND-0237_2023-11</v>
      </c>
      <c r="I238" s="6" t="str">
        <f>IF([1]source_data!G240="","",[1]tailored_settings!$B$7)</f>
        <v>Longleigh Foundation</v>
      </c>
      <c r="J238" s="6" t="str">
        <f>IF([1]source_data!G240="","",[1]tailored_settings!$B$6)</f>
        <v>GB-CHC-1169016</v>
      </c>
      <c r="K238" s="6" t="str">
        <f>IF([1]source_data!G240="","",IF([1]source_data!I240="","",VLOOKUP([1]source_data!I240,[1]codelist_mapping!A:C,3,FALSE)))</f>
        <v>GTIR030</v>
      </c>
      <c r="L238" s="6" t="str">
        <f>IF([1]source_data!G240="","",IF([1]source_data!J240="","",VLOOKUP([1]source_data!J240,[1]codelist_mapping!A:C,3,FALSE)))</f>
        <v>GTIR010</v>
      </c>
      <c r="M238" s="6" t="str">
        <f>IF([1]source_data!G240="","",IF([1]source_data!K240="","",IF([1]source_data!M240&lt;&gt;"",CONCATENATE(VLOOKUP([1]source_data!K240,[1]codelist_mapping!F:H,3,FALSE)&amp;";"&amp;VLOOKUP([1]source_data!L240,[1]codelist_mapping!F:H,3,FALSE)&amp;";"&amp;VLOOKUP([1]source_data!M240,[1]codelist_mapping!F:H,3,FALSE)),IF([1]source_data!L240&lt;&gt;"",CONCATENATE(VLOOKUP([1]source_data!K240,[1]codelist_mapping!F:H,3,FALSE)&amp;";"&amp;VLOOKUP([1]source_data!L240,[1]codelist_mapping!F:H,3,FALSE)),IF([1]source_data!K240&lt;&gt;"",CONCATENATE(VLOOKUP([1]source_data!K240,[1]codelist_mapping!F:H,3,FALSE)))))))</f>
        <v>GTIP050;GTIP070;GTIP080</v>
      </c>
      <c r="N238" s="9" t="str">
        <f>IF([1]source_data!G240="","",IF([1]source_data!D240="","",VLOOKUP([1]source_data!D240,[1]geo_data!A:I,9,FALSE)))</f>
        <v>Castle Cary</v>
      </c>
      <c r="O238" s="9" t="str">
        <f>IF([1]source_data!G240="","",IF([1]source_data!D240="","",VLOOKUP([1]source_data!D240,[1]geo_data!A:I,8,FALSE)))</f>
        <v>E05014350</v>
      </c>
      <c r="P238" s="9" t="str">
        <f>IF([1]source_data!G240="","",IF(LEFT(O238,3)="E05","WD",IF(LEFT(O238,3)="S13","WD",IF(LEFT(O238,3)="W05","WD",IF(LEFT(O238,3)="W06","UA",IF(LEFT(O238,3)="S12","CA",IF(LEFT(O238,3)="E06","UA",IF(LEFT(O238,3)="E07","NMD",IF(LEFT(O238,3)="E08","MD",IF(LEFT(O238,3)="E09","LONB"))))))))))</f>
        <v>WD</v>
      </c>
      <c r="Q238" s="9" t="str">
        <f>IF([1]source_data!G240="","",IF([1]source_data!D240="","",VLOOKUP([1]source_data!D240,[1]geo_data!A:I,7,FALSE)))</f>
        <v>Somerset</v>
      </c>
      <c r="R238" s="9" t="str">
        <f>IF([1]source_data!G240="","",IF([1]source_data!D240="","",VLOOKUP([1]source_data!D240,[1]geo_data!A:I,6,FALSE)))</f>
        <v>E06000066</v>
      </c>
      <c r="S238" s="9" t="str">
        <f>IF([1]source_data!G240="","",IF(LEFT(R238,3)="E05","WD",IF(LEFT(R238,3)="S13","WD",IF(LEFT(R238,3)="W05","WD",IF(LEFT(R238,3)="W06","UA",IF(LEFT(R238,3)="S12","CA",IF(LEFT(R238,3)="E06","UA",IF(LEFT(R238,3)="E07","NMD",IF(LEFT(R238,3)="E08","MD",IF(LEFT(R238,3)="E09","LONB"))))))))))</f>
        <v>UA</v>
      </c>
      <c r="T238" s="6" t="str">
        <f>IF([1]source_data!G240="","",IF([1]source_data!N240="","",[1]source_data!N240))</f>
        <v>Hardship Grant</v>
      </c>
      <c r="U238" s="10">
        <f>IF([1]source_data!G240="","",[1]tailored_settings!$B$8)</f>
        <v>45622</v>
      </c>
      <c r="V238" s="6" t="str">
        <f>IF([1]source_data!G240="","",[1]tailored_settings!$B$9)</f>
        <v>http://www.longleigh.org/</v>
      </c>
      <c r="W238" s="8">
        <f>IF([1]source_data!G240="","",IF([1]source_data!O240="","",[1]source_data!O240))</f>
        <v>45247</v>
      </c>
      <c r="X238" s="8">
        <f>IF([1]source_data!G240="","",IF([1]source_data!P240="","",[1]source_data!P240))</f>
        <v>45385</v>
      </c>
      <c r="Y238" s="6" t="str">
        <f>IF([1]source_data!G240="","",IF([1]source_data!Q240="","",[1]source_data!Q240))</f>
        <v/>
      </c>
      <c r="Z238" s="11" t="str">
        <f>IF([1]source_data!G240="","",IF([1]source_data!I240="","",[1]tailored_settings!$B$10))</f>
        <v>Primary grant reason</v>
      </c>
      <c r="AA238" s="11" t="str">
        <f>IF([1]source_data!G240="","",IF([1]source_data!I240="","",[1]source_data!I240))</f>
        <v>1. Customer (or family member residing with them) with a diagnosed condition or disability (physical and/or sensory and/or behavioural)</v>
      </c>
      <c r="AB238" s="11" t="str">
        <f>IF([1]source_data!G240="","",IF([1]source_data!J240="","",[1]tailored_settings!$B$11))</f>
        <v>Secondary grant reason</v>
      </c>
      <c r="AC238" s="11" t="str">
        <f>IF([1]source_data!G240="","",IF([1]source_data!J240="","",[1]source_data!J240))</f>
        <v>7. Customer where there is a child/ren in receipt of means-tested free school meals</v>
      </c>
      <c r="AD238" s="11" t="str">
        <f>IF([1]source_data!G240="","",IF([1]source_data!K240="","",[1]tailored_settings!$B$12))</f>
        <v>Grant purpose</v>
      </c>
      <c r="AE238" s="11" t="str">
        <f>IF([1]source_data!G240="","",IF([1]source_data!K240="","",[1]source_data!K240))</f>
        <v>Utility Vouchers</v>
      </c>
      <c r="AF238" s="11" t="str">
        <f>IF([1]source_data!G240="","",IF([1]source_data!L240="","",[1]tailored_settings!$B$13))</f>
        <v>Grant purpose</v>
      </c>
      <c r="AG238" s="11" t="str">
        <f>IF([1]source_data!G240="","",IF([1]source_data!L240="","",[1]source_data!L240))</f>
        <v>Food Vouchers</v>
      </c>
      <c r="AH238" s="11" t="str">
        <f>IF([1]source_data!G240="","",IF([1]source_data!M240="","",[1]tailored_settings!$B$14))</f>
        <v>Grant purpose</v>
      </c>
      <c r="AI238" s="11" t="str">
        <f>IF([1]source_data!G240="","",IF([1]source_data!M240="","",[1]source_data!M240))</f>
        <v>Clothing</v>
      </c>
    </row>
    <row r="239" spans="1:35" x14ac:dyDescent="0.2">
      <c r="A239" s="6" t="str">
        <f>IF([1]source_data!G241="","",IF(AND([1]source_data!C241&lt;&gt;"",[1]tailored_settings!$B$15="Publish"),CONCATENATE([1]tailored_settings!$B$2&amp;[1]source_data!C241),IF(AND([1]source_data!C241&lt;&gt;"",[1]tailored_settings!$B$15="Do not publish"),CONCATENATE([1]tailored_settings!$B$2&amp;TEXT(ROW(A239)-1,"0000")&amp;"_"&amp;TEXT(F239,"yyyy-mm")),CONCATENATE([1]tailored_settings!$B$2&amp;TEXT(ROW(A239)-1,"0000")&amp;"_"&amp;TEXT(F239,"yyyy-mm")))))</f>
        <v>360G-Longleigh-E23-00270W</v>
      </c>
      <c r="B239" s="6" t="str">
        <f>IF([1]source_data!G241="","",IF([1]source_data!E241&lt;&gt;"",[1]source_data!E241,CONCATENATE("Grant to "&amp;G239)))</f>
        <v>Grant to Individual Recipient</v>
      </c>
      <c r="C239" s="6" t="str">
        <f>IF([1]source_data!G241="","",IF([1]source_data!F241="","",[1]source_data!F241))</f>
        <v xml:space="preserve">Providing new flooring </v>
      </c>
      <c r="D239" s="7">
        <f>IF([1]source_data!G241="","",IF([1]source_data!G241="","",[1]source_data!G241))</f>
        <v>1770.35</v>
      </c>
      <c r="E239" s="6" t="str">
        <f>IF([1]source_data!G241="","",[1]tailored_settings!$B$3)</f>
        <v>GBP</v>
      </c>
      <c r="F239" s="8">
        <f>IF([1]source_data!G241="","",IF([1]source_data!H241="","",[1]source_data!H241))</f>
        <v>45247</v>
      </c>
      <c r="G239" s="6" t="str">
        <f>IF([1]source_data!G241="","",[1]tailored_settings!$B$5)</f>
        <v>Individual Recipient</v>
      </c>
      <c r="H239" s="6" t="str">
        <f>IF([1]source_data!G241="","",IF(AND([1]source_data!A241&lt;&gt;"",[1]tailored_settings!$B$16="Publish"),CONCATENATE([1]tailored_settings!$B$2&amp;[1]source_data!A241),IF(AND([1]source_data!A241&lt;&gt;"",[1]tailored_settings!$B$16="Do not publish"),CONCATENATE([1]tailored_settings!$B$4&amp;TEXT(ROW(A239)-1,"0000")&amp;"_"&amp;TEXT(F239,"yyyy-mm")),CONCATENATE([1]tailored_settings!$B$4&amp;TEXT(ROW(A239)-1,"0000")&amp;"_"&amp;TEXT(F239,"yyyy-mm")))))</f>
        <v>360G-Longleigh-IND-0238_2023-11</v>
      </c>
      <c r="I239" s="6" t="str">
        <f>IF([1]source_data!G241="","",[1]tailored_settings!$B$7)</f>
        <v>Longleigh Foundation</v>
      </c>
      <c r="J239" s="6" t="str">
        <f>IF([1]source_data!G241="","",[1]tailored_settings!$B$6)</f>
        <v>GB-CHC-1169016</v>
      </c>
      <c r="K239" s="6" t="str">
        <f>IF([1]source_data!G241="","",IF([1]source_data!I241="","",VLOOKUP([1]source_data!I241,[1]codelist_mapping!A:C,3,FALSE)))</f>
        <v>GTIR040</v>
      </c>
      <c r="L239" s="6" t="str">
        <f>IF([1]source_data!G241="","",IF([1]source_data!J241="","",VLOOKUP([1]source_data!J241,[1]codelist_mapping!A:C,3,FALSE)))</f>
        <v/>
      </c>
      <c r="M239" s="6" t="str">
        <f>IF([1]source_data!G241="","",IF([1]source_data!K241="","",IF([1]source_data!M241&lt;&gt;"",CONCATENATE(VLOOKUP([1]source_data!K241,[1]codelist_mapping!F:H,3,FALSE)&amp;";"&amp;VLOOKUP([1]source_data!L241,[1]codelist_mapping!F:H,3,FALSE)&amp;";"&amp;VLOOKUP([1]source_data!M241,[1]codelist_mapping!F:H,3,FALSE)),IF([1]source_data!L241&lt;&gt;"",CONCATENATE(VLOOKUP([1]source_data!K241,[1]codelist_mapping!F:H,3,FALSE)&amp;";"&amp;VLOOKUP([1]source_data!L241,[1]codelist_mapping!F:H,3,FALSE)),IF([1]source_data!K241&lt;&gt;"",CONCATENATE(VLOOKUP([1]source_data!K241,[1]codelist_mapping!F:H,3,FALSE)))))))</f>
        <v>GTIP030</v>
      </c>
      <c r="N239" s="9" t="str">
        <f>IF([1]source_data!G241="","",IF([1]source_data!D241="","",VLOOKUP([1]source_data!D241,[1]geo_data!A:I,9,FALSE)))</f>
        <v>Arrow</v>
      </c>
      <c r="O239" s="9" t="str">
        <f>IF([1]source_data!G241="","",IF([1]source_data!D241="","",VLOOKUP([1]source_data!D241,[1]geo_data!A:I,8,FALSE)))</f>
        <v>E05009438</v>
      </c>
      <c r="P239" s="9" t="str">
        <f>IF([1]source_data!G241="","",IF(LEFT(O239,3)="E05","WD",IF(LEFT(O239,3)="S13","WD",IF(LEFT(O239,3)="W05","WD",IF(LEFT(O239,3)="W06","UA",IF(LEFT(O239,3)="S12","CA",IF(LEFT(O239,3)="E06","UA",IF(LEFT(O239,3)="E07","NMD",IF(LEFT(O239,3)="E08","MD",IF(LEFT(O239,3)="E09","LONB"))))))))))</f>
        <v>WD</v>
      </c>
      <c r="Q239" s="9" t="str">
        <f>IF([1]source_data!G241="","",IF([1]source_data!D241="","",VLOOKUP([1]source_data!D241,[1]geo_data!A:I,7,FALSE)))</f>
        <v>Herefordshire, County of</v>
      </c>
      <c r="R239" s="9" t="str">
        <f>IF([1]source_data!G241="","",IF([1]source_data!D241="","",VLOOKUP([1]source_data!D241,[1]geo_data!A:I,6,FALSE)))</f>
        <v>E06000019</v>
      </c>
      <c r="S239" s="9" t="str">
        <f>IF([1]source_data!G241="","",IF(LEFT(R239,3)="E05","WD",IF(LEFT(R239,3)="S13","WD",IF(LEFT(R239,3)="W05","WD",IF(LEFT(R239,3)="W06","UA",IF(LEFT(R239,3)="S12","CA",IF(LEFT(R239,3)="E06","UA",IF(LEFT(R239,3)="E07","NMD",IF(LEFT(R239,3)="E08","MD",IF(LEFT(R239,3)="E09","LONB"))))))))))</f>
        <v>UA</v>
      </c>
      <c r="T239" s="6" t="str">
        <f>IF([1]source_data!G241="","",IF([1]source_data!N241="","",[1]source_data!N241))</f>
        <v>Flooring Grant</v>
      </c>
      <c r="U239" s="10">
        <f>IF([1]source_data!G241="","",[1]tailored_settings!$B$8)</f>
        <v>45622</v>
      </c>
      <c r="V239" s="6" t="str">
        <f>IF([1]source_data!G241="","",[1]tailored_settings!$B$9)</f>
        <v>http://www.longleigh.org/</v>
      </c>
      <c r="W239" s="8">
        <f>IF([1]source_data!G241="","",IF([1]source_data!O241="","",[1]source_data!O241))</f>
        <v>45247</v>
      </c>
      <c r="X239" s="8">
        <f>IF([1]source_data!G241="","",IF([1]source_data!P241="","",[1]source_data!P241))</f>
        <v>45282</v>
      </c>
      <c r="Y239" s="6" t="str">
        <f>IF([1]source_data!G241="","",IF([1]source_data!Q241="","",[1]source_data!Q241))</f>
        <v/>
      </c>
      <c r="Z239" s="11" t="str">
        <f>IF([1]source_data!G241="","",IF([1]source_data!I241="","",[1]tailored_settings!$B$10))</f>
        <v>Primary grant reason</v>
      </c>
      <c r="AA239" s="11" t="str">
        <f>IF([1]source_data!G241="","",IF([1]source_data!I241="","",[1]source_data!I241))</f>
        <v>6a. Customer/family under the care of Social Services (Adult or Children’s) - MH</v>
      </c>
      <c r="AB239" s="11" t="str">
        <f>IF([1]source_data!G241="","",IF([1]source_data!J241="","",[1]tailored_settings!$B$11))</f>
        <v/>
      </c>
      <c r="AC239" s="11" t="str">
        <f>IF([1]source_data!G241="","",IF([1]source_data!J241="","",[1]source_data!J241))</f>
        <v/>
      </c>
      <c r="AD239" s="11" t="str">
        <f>IF([1]source_data!G241="","",IF([1]source_data!K241="","",[1]tailored_settings!$B$12))</f>
        <v>Grant purpose</v>
      </c>
      <c r="AE239" s="11" t="str">
        <f>IF([1]source_data!G241="","",IF([1]source_data!K241="","",[1]source_data!K241))</f>
        <v>Flooring</v>
      </c>
      <c r="AF239" s="11" t="str">
        <f>IF([1]source_data!G241="","",IF([1]source_data!L241="","",[1]tailored_settings!$B$13))</f>
        <v/>
      </c>
      <c r="AG239" s="11" t="str">
        <f>IF([1]source_data!G241="","",IF([1]source_data!L241="","",[1]source_data!L241))</f>
        <v/>
      </c>
      <c r="AH239" s="11" t="str">
        <f>IF([1]source_data!G241="","",IF([1]source_data!M241="","",[1]tailored_settings!$B$14))</f>
        <v/>
      </c>
      <c r="AI239" s="11" t="str">
        <f>IF([1]source_data!G241="","",IF([1]source_data!M241="","",[1]source_data!M241))</f>
        <v/>
      </c>
    </row>
    <row r="240" spans="1:35" x14ac:dyDescent="0.2">
      <c r="A240" s="6" t="str">
        <f>IF([1]source_data!G242="","",IF(AND([1]source_data!C242&lt;&gt;"",[1]tailored_settings!$B$15="Publish"),CONCATENATE([1]tailored_settings!$B$2&amp;[1]source_data!C242),IF(AND([1]source_data!C242&lt;&gt;"",[1]tailored_settings!$B$15="Do not publish"),CONCATENATE([1]tailored_settings!$B$2&amp;TEXT(ROW(A240)-1,"0000")&amp;"_"&amp;TEXT(F240,"yyyy-mm")),CONCATENATE([1]tailored_settings!$B$2&amp;TEXT(ROW(A240)-1,"0000")&amp;"_"&amp;TEXT(F240,"yyyy-mm")))))</f>
        <v>360G-Longleigh-E23-00271W</v>
      </c>
      <c r="B240" s="6" t="str">
        <f>IF([1]source_data!G242="","",IF([1]source_data!E242&lt;&gt;"",[1]source_data!E242,CONCATENATE("Grant to "&amp;G240)))</f>
        <v>Grant to Individual Recipient</v>
      </c>
      <c r="C240" s="6" t="str">
        <f>IF([1]source_data!G242="","",IF([1]source_data!F242="","",[1]source_data!F242))</f>
        <v>Helping to alleviate financial hardship</v>
      </c>
      <c r="D240" s="7">
        <f>IF([1]source_data!G242="","",IF([1]source_data!G242="","",[1]source_data!G242))</f>
        <v>992</v>
      </c>
      <c r="E240" s="6" t="str">
        <f>IF([1]source_data!G242="","",[1]tailored_settings!$B$3)</f>
        <v>GBP</v>
      </c>
      <c r="F240" s="8">
        <f>IF([1]source_data!G242="","",IF([1]source_data!H242="","",[1]source_data!H242))</f>
        <v>45247</v>
      </c>
      <c r="G240" s="6" t="str">
        <f>IF([1]source_data!G242="","",[1]tailored_settings!$B$5)</f>
        <v>Individual Recipient</v>
      </c>
      <c r="H240" s="6" t="str">
        <f>IF([1]source_data!G242="","",IF(AND([1]source_data!A242&lt;&gt;"",[1]tailored_settings!$B$16="Publish"),CONCATENATE([1]tailored_settings!$B$2&amp;[1]source_data!A242),IF(AND([1]source_data!A242&lt;&gt;"",[1]tailored_settings!$B$16="Do not publish"),CONCATENATE([1]tailored_settings!$B$4&amp;TEXT(ROW(A240)-1,"0000")&amp;"_"&amp;TEXT(F240,"yyyy-mm")),CONCATENATE([1]tailored_settings!$B$4&amp;TEXT(ROW(A240)-1,"0000")&amp;"_"&amp;TEXT(F240,"yyyy-mm")))))</f>
        <v>360G-Longleigh-IND-0239_2023-11</v>
      </c>
      <c r="I240" s="6" t="str">
        <f>IF([1]source_data!G242="","",[1]tailored_settings!$B$7)</f>
        <v>Longleigh Foundation</v>
      </c>
      <c r="J240" s="6" t="str">
        <f>IF([1]source_data!G242="","",[1]tailored_settings!$B$6)</f>
        <v>GB-CHC-1169016</v>
      </c>
      <c r="K240" s="6" t="str">
        <f>IF([1]source_data!G242="","",IF([1]source_data!I242="","",VLOOKUP([1]source_data!I242,[1]codelist_mapping!A:C,3,FALSE)))</f>
        <v>GTIR030</v>
      </c>
      <c r="L240" s="6" t="str">
        <f>IF([1]source_data!G242="","",IF([1]source_data!J242="","",VLOOKUP([1]source_data!J242,[1]codelist_mapping!A:C,3,FALSE)))</f>
        <v/>
      </c>
      <c r="M240" s="6" t="str">
        <f>IF([1]source_data!G242="","",IF([1]source_data!K242="","",IF([1]source_data!M242&lt;&gt;"",CONCATENATE(VLOOKUP([1]source_data!K242,[1]codelist_mapping!F:H,3,FALSE)&amp;";"&amp;VLOOKUP([1]source_data!L242,[1]codelist_mapping!F:H,3,FALSE)&amp;";"&amp;VLOOKUP([1]source_data!M242,[1]codelist_mapping!F:H,3,FALSE)),IF([1]source_data!L242&lt;&gt;"",CONCATENATE(VLOOKUP([1]source_data!K242,[1]codelist_mapping!F:H,3,FALSE)&amp;";"&amp;VLOOKUP([1]source_data!L242,[1]codelist_mapping!F:H,3,FALSE)),IF([1]source_data!K242&lt;&gt;"",CONCATENATE(VLOOKUP([1]source_data!K242,[1]codelist_mapping!F:H,3,FALSE)))))))</f>
        <v>GTIP020;GTIP070</v>
      </c>
      <c r="N240" s="9" t="str">
        <f>IF([1]source_data!G242="","",IF([1]source_data!D242="","",VLOOKUP([1]source_data!D242,[1]geo_data!A:I,9,FALSE)))</f>
        <v>Brympton</v>
      </c>
      <c r="O240" s="9" t="str">
        <f>IF([1]source_data!G242="","",IF([1]source_data!D242="","",VLOOKUP([1]source_data!D242,[1]geo_data!A:I,8,FALSE)))</f>
        <v>E05014347</v>
      </c>
      <c r="P240" s="9" t="str">
        <f>IF([1]source_data!G242="","",IF(LEFT(O240,3)="E05","WD",IF(LEFT(O240,3)="S13","WD",IF(LEFT(O240,3)="W05","WD",IF(LEFT(O240,3)="W06","UA",IF(LEFT(O240,3)="S12","CA",IF(LEFT(O240,3)="E06","UA",IF(LEFT(O240,3)="E07","NMD",IF(LEFT(O240,3)="E08","MD",IF(LEFT(O240,3)="E09","LONB"))))))))))</f>
        <v>WD</v>
      </c>
      <c r="Q240" s="9" t="str">
        <f>IF([1]source_data!G242="","",IF([1]source_data!D242="","",VLOOKUP([1]source_data!D242,[1]geo_data!A:I,7,FALSE)))</f>
        <v>Somerset</v>
      </c>
      <c r="R240" s="9" t="str">
        <f>IF([1]source_data!G242="","",IF([1]source_data!D242="","",VLOOKUP([1]source_data!D242,[1]geo_data!A:I,6,FALSE)))</f>
        <v>E06000066</v>
      </c>
      <c r="S240" s="9" t="str">
        <f>IF([1]source_data!G242="","",IF(LEFT(R240,3)="E05","WD",IF(LEFT(R240,3)="S13","WD",IF(LEFT(R240,3)="W05","WD",IF(LEFT(R240,3)="W06","UA",IF(LEFT(R240,3)="S12","CA",IF(LEFT(R240,3)="E06","UA",IF(LEFT(R240,3)="E07","NMD",IF(LEFT(R240,3)="E08","MD",IF(LEFT(R240,3)="E09","LONB"))))))))))</f>
        <v>UA</v>
      </c>
      <c r="T240" s="6" t="str">
        <f>IF([1]source_data!G242="","",IF([1]source_data!N242="","",[1]source_data!N242))</f>
        <v>Hardship Grant</v>
      </c>
      <c r="U240" s="10">
        <f>IF([1]source_data!G242="","",[1]tailored_settings!$B$8)</f>
        <v>45622</v>
      </c>
      <c r="V240" s="6" t="str">
        <f>IF([1]source_data!G242="","",[1]tailored_settings!$B$9)</f>
        <v>http://www.longleigh.org/</v>
      </c>
      <c r="W240" s="8">
        <f>IF([1]source_data!G242="","",IF([1]source_data!O242="","",[1]source_data!O242))</f>
        <v>45247</v>
      </c>
      <c r="X240" s="8">
        <f>IF([1]source_data!G242="","",IF([1]source_data!P242="","",[1]source_data!P242))</f>
        <v>45295</v>
      </c>
      <c r="Y240" s="6" t="str">
        <f>IF([1]source_data!G242="","",IF([1]source_data!Q242="","",[1]source_data!Q242))</f>
        <v/>
      </c>
      <c r="Z240" s="11" t="str">
        <f>IF([1]source_data!G242="","",IF([1]source_data!I242="","",[1]tailored_settings!$B$10))</f>
        <v>Primary grant reason</v>
      </c>
      <c r="AA240" s="11" t="str">
        <f>IF([1]source_data!G242="","",IF([1]source_data!I242="","",[1]source_data!I242))</f>
        <v>1. Customer (or family member residing with them) with a diagnosed condition or disability (physical and/or sensory and/or behavioural)</v>
      </c>
      <c r="AB240" s="11" t="str">
        <f>IF([1]source_data!G242="","",IF([1]source_data!J242="","",[1]tailored_settings!$B$11))</f>
        <v/>
      </c>
      <c r="AC240" s="11" t="str">
        <f>IF([1]source_data!G242="","",IF([1]source_data!J242="","",[1]source_data!J242))</f>
        <v/>
      </c>
      <c r="AD240" s="11" t="str">
        <f>IF([1]source_data!G242="","",IF([1]source_data!K242="","",[1]tailored_settings!$B$12))</f>
        <v>Grant purpose</v>
      </c>
      <c r="AE240" s="11" t="str">
        <f>IF([1]source_data!G242="","",IF([1]source_data!K242="","",[1]source_data!K242))</f>
        <v>Appliances</v>
      </c>
      <c r="AF240" s="11" t="str">
        <f>IF([1]source_data!G242="","",IF([1]source_data!L242="","",[1]tailored_settings!$B$13))</f>
        <v>Grant purpose</v>
      </c>
      <c r="AG240" s="11" t="str">
        <f>IF([1]source_data!G242="","",IF([1]source_data!L242="","",[1]source_data!L242))</f>
        <v>Food Vouchers</v>
      </c>
      <c r="AH240" s="11" t="str">
        <f>IF([1]source_data!G242="","",IF([1]source_data!M242="","",[1]tailored_settings!$B$14))</f>
        <v/>
      </c>
      <c r="AI240" s="11" t="str">
        <f>IF([1]source_data!G242="","",IF([1]source_data!M242="","",[1]source_data!M242))</f>
        <v/>
      </c>
    </row>
    <row r="241" spans="1:35" x14ac:dyDescent="0.2">
      <c r="A241" s="6" t="str">
        <f>IF([1]source_data!G243="","",IF(AND([1]source_data!C243&lt;&gt;"",[1]tailored_settings!$B$15="Publish"),CONCATENATE([1]tailored_settings!$B$2&amp;[1]source_data!C243),IF(AND([1]source_data!C243&lt;&gt;"",[1]tailored_settings!$B$15="Do not publish"),CONCATENATE([1]tailored_settings!$B$2&amp;TEXT(ROW(A241)-1,"0000")&amp;"_"&amp;TEXT(F241,"yyyy-mm")),CONCATENATE([1]tailored_settings!$B$2&amp;TEXT(ROW(A241)-1,"0000")&amp;"_"&amp;TEXT(F241,"yyyy-mm")))))</f>
        <v>360G-Longleigh-E23-00272W</v>
      </c>
      <c r="B241" s="6" t="str">
        <f>IF([1]source_data!G243="","",IF([1]source_data!E243&lt;&gt;"",[1]source_data!E243,CONCATENATE("Grant to "&amp;G241)))</f>
        <v>Grant to Individual Recipient</v>
      </c>
      <c r="C241" s="6" t="str">
        <f>IF([1]source_data!G243="","",IF([1]source_data!F243="","",[1]source_data!F243))</f>
        <v>Helping to alleviate financial hardship</v>
      </c>
      <c r="D241" s="7">
        <f>IF([1]source_data!G243="","",IF([1]source_data!G243="","",[1]source_data!G243))</f>
        <v>1000</v>
      </c>
      <c r="E241" s="6" t="str">
        <f>IF([1]source_data!G243="","",[1]tailored_settings!$B$3)</f>
        <v>GBP</v>
      </c>
      <c r="F241" s="8">
        <f>IF([1]source_data!G243="","",IF([1]source_data!H243="","",[1]source_data!H243))</f>
        <v>45247</v>
      </c>
      <c r="G241" s="6" t="str">
        <f>IF([1]source_data!G243="","",[1]tailored_settings!$B$5)</f>
        <v>Individual Recipient</v>
      </c>
      <c r="H241" s="6" t="str">
        <f>IF([1]source_data!G243="","",IF(AND([1]source_data!A243&lt;&gt;"",[1]tailored_settings!$B$16="Publish"),CONCATENATE([1]tailored_settings!$B$2&amp;[1]source_data!A243),IF(AND([1]source_data!A243&lt;&gt;"",[1]tailored_settings!$B$16="Do not publish"),CONCATENATE([1]tailored_settings!$B$4&amp;TEXT(ROW(A241)-1,"0000")&amp;"_"&amp;TEXT(F241,"yyyy-mm")),CONCATENATE([1]tailored_settings!$B$4&amp;TEXT(ROW(A241)-1,"0000")&amp;"_"&amp;TEXT(F241,"yyyy-mm")))))</f>
        <v>360G-Longleigh-IND-0240_2023-11</v>
      </c>
      <c r="I241" s="6" t="str">
        <f>IF([1]source_data!G243="","",[1]tailored_settings!$B$7)</f>
        <v>Longleigh Foundation</v>
      </c>
      <c r="J241" s="6" t="str">
        <f>IF([1]source_data!G243="","",[1]tailored_settings!$B$6)</f>
        <v>GB-CHC-1169016</v>
      </c>
      <c r="K241" s="6" t="str">
        <f>IF([1]source_data!G243="","",IF([1]source_data!I243="","",VLOOKUP([1]source_data!I243,[1]codelist_mapping!A:C,3,FALSE)))</f>
        <v>GTIR040</v>
      </c>
      <c r="L241" s="6" t="str">
        <f>IF([1]source_data!G243="","",IF([1]source_data!J243="","",VLOOKUP([1]source_data!J243,[1]codelist_mapping!A:C,3,FALSE)))</f>
        <v/>
      </c>
      <c r="M241" s="6" t="str">
        <f>IF([1]source_data!G243="","",IF([1]source_data!K243="","",IF([1]source_data!M243&lt;&gt;"",CONCATENATE(VLOOKUP([1]source_data!K243,[1]codelist_mapping!F:H,3,FALSE)&amp;";"&amp;VLOOKUP([1]source_data!L243,[1]codelist_mapping!F:H,3,FALSE)&amp;";"&amp;VLOOKUP([1]source_data!M243,[1]codelist_mapping!F:H,3,FALSE)),IF([1]source_data!L243&lt;&gt;"",CONCATENATE(VLOOKUP([1]source_data!K243,[1]codelist_mapping!F:H,3,FALSE)&amp;";"&amp;VLOOKUP([1]source_data!L243,[1]codelist_mapping!F:H,3,FALSE)),IF([1]source_data!K243&lt;&gt;"",CONCATENATE(VLOOKUP([1]source_data!K243,[1]codelist_mapping!F:H,3,FALSE)))))))</f>
        <v>GTIP070;GTIP050</v>
      </c>
      <c r="N241" s="9" t="str">
        <f>IF([1]source_data!G243="","",IF([1]source_data!D243="","",VLOOKUP([1]source_data!D243,[1]geo_data!A:I,9,FALSE)))</f>
        <v>West Purbeck</v>
      </c>
      <c r="O241" s="9" t="str">
        <f>IF([1]source_data!G243="","",IF([1]source_data!D243="","",VLOOKUP([1]source_data!D243,[1]geo_data!A:I,8,FALSE)))</f>
        <v>E05012728</v>
      </c>
      <c r="P241" s="9" t="str">
        <f>IF([1]source_data!G243="","",IF(LEFT(O241,3)="E05","WD",IF(LEFT(O241,3)="S13","WD",IF(LEFT(O241,3)="W05","WD",IF(LEFT(O241,3)="W06","UA",IF(LEFT(O241,3)="S12","CA",IF(LEFT(O241,3)="E06","UA",IF(LEFT(O241,3)="E07","NMD",IF(LEFT(O241,3)="E08","MD",IF(LEFT(O241,3)="E09","LONB"))))))))))</f>
        <v>WD</v>
      </c>
      <c r="Q241" s="9" t="str">
        <f>IF([1]source_data!G243="","",IF([1]source_data!D243="","",VLOOKUP([1]source_data!D243,[1]geo_data!A:I,7,FALSE)))</f>
        <v>Dorset</v>
      </c>
      <c r="R241" s="9" t="str">
        <f>IF([1]source_data!G243="","",IF([1]source_data!D243="","",VLOOKUP([1]source_data!D243,[1]geo_data!A:I,6,FALSE)))</f>
        <v>E06000059</v>
      </c>
      <c r="S241" s="9" t="str">
        <f>IF([1]source_data!G243="","",IF(LEFT(R241,3)="E05","WD",IF(LEFT(R241,3)="S13","WD",IF(LEFT(R241,3)="W05","WD",IF(LEFT(R241,3)="W06","UA",IF(LEFT(R241,3)="S12","CA",IF(LEFT(R241,3)="E06","UA",IF(LEFT(R241,3)="E07","NMD",IF(LEFT(R241,3)="E08","MD",IF(LEFT(R241,3)="E09","LONB"))))))))))</f>
        <v>UA</v>
      </c>
      <c r="T241" s="6" t="str">
        <f>IF([1]source_data!G243="","",IF([1]source_data!N243="","",[1]source_data!N243))</f>
        <v>Hardship Grant</v>
      </c>
      <c r="U241" s="10">
        <f>IF([1]source_data!G243="","",[1]tailored_settings!$B$8)</f>
        <v>45622</v>
      </c>
      <c r="V241" s="6" t="str">
        <f>IF([1]source_data!G243="","",[1]tailored_settings!$B$9)</f>
        <v>http://www.longleigh.org/</v>
      </c>
      <c r="W241" s="8">
        <f>IF([1]source_data!G243="","",IF([1]source_data!O243="","",[1]source_data!O243))</f>
        <v>45247</v>
      </c>
      <c r="X241" s="8">
        <f>IF([1]source_data!G243="","",IF([1]source_data!P243="","",[1]source_data!P243))</f>
        <v>45345</v>
      </c>
      <c r="Y241" s="6" t="str">
        <f>IF([1]source_data!G243="","",IF([1]source_data!Q243="","",[1]source_data!Q243))</f>
        <v/>
      </c>
      <c r="Z241" s="11" t="str">
        <f>IF([1]source_data!G243="","",IF([1]source_data!I243="","",[1]tailored_settings!$B$10))</f>
        <v>Primary grant reason</v>
      </c>
      <c r="AA241" s="11" t="str">
        <f>IF([1]source_data!G243="","",IF([1]source_data!I243="","",[1]source_data!I243))</f>
        <v>2. Customer receiving medication and/or therapy for a mental health condition or substance addiction</v>
      </c>
      <c r="AB241" s="11" t="str">
        <f>IF([1]source_data!G243="","",IF([1]source_data!J243="","",[1]tailored_settings!$B$11))</f>
        <v/>
      </c>
      <c r="AC241" s="11" t="str">
        <f>IF([1]source_data!G243="","",IF([1]source_data!J243="","",[1]source_data!J243))</f>
        <v/>
      </c>
      <c r="AD241" s="11" t="str">
        <f>IF([1]source_data!G243="","",IF([1]source_data!K243="","",[1]tailored_settings!$B$12))</f>
        <v>Grant purpose</v>
      </c>
      <c r="AE241" s="11" t="str">
        <f>IF([1]source_data!G243="","",IF([1]source_data!K243="","",[1]source_data!K243))</f>
        <v>Food Vouchers</v>
      </c>
      <c r="AF241" s="11" t="str">
        <f>IF([1]source_data!G243="","",IF([1]source_data!L243="","",[1]tailored_settings!$B$13))</f>
        <v>Grant purpose</v>
      </c>
      <c r="AG241" s="11" t="str">
        <f>IF([1]source_data!G243="","",IF([1]source_data!L243="","",[1]source_data!L243))</f>
        <v>Utility Vouchers</v>
      </c>
      <c r="AH241" s="11" t="str">
        <f>IF([1]source_data!G243="","",IF([1]source_data!M243="","",[1]tailored_settings!$B$14))</f>
        <v/>
      </c>
      <c r="AI241" s="11" t="str">
        <f>IF([1]source_data!G243="","",IF([1]source_data!M243="","",[1]source_data!M243))</f>
        <v/>
      </c>
    </row>
    <row r="242" spans="1:35" x14ac:dyDescent="0.2">
      <c r="A242" s="6" t="str">
        <f>IF([1]source_data!G244="","",IF(AND([1]source_data!C244&lt;&gt;"",[1]tailored_settings!$B$15="Publish"),CONCATENATE([1]tailored_settings!$B$2&amp;[1]source_data!C244),IF(AND([1]source_data!C244&lt;&gt;"",[1]tailored_settings!$B$15="Do not publish"),CONCATENATE([1]tailored_settings!$B$2&amp;TEXT(ROW(A242)-1,"0000")&amp;"_"&amp;TEXT(F242,"yyyy-mm")),CONCATENATE([1]tailored_settings!$B$2&amp;TEXT(ROW(A242)-1,"0000")&amp;"_"&amp;TEXT(F242,"yyyy-mm")))))</f>
        <v>360G-Longleigh-E23-00273W</v>
      </c>
      <c r="B242" s="6" t="str">
        <f>IF([1]source_data!G244="","",IF([1]source_data!E244&lt;&gt;"",[1]source_data!E244,CONCATENATE("Grant to "&amp;G242)))</f>
        <v>Grant to Individual Recipient</v>
      </c>
      <c r="C242" s="6" t="str">
        <f>IF([1]source_data!G244="","",IF([1]source_data!F244="","",[1]source_data!F244))</f>
        <v>Helping to alleviate financial hardship</v>
      </c>
      <c r="D242" s="7">
        <f>IF([1]source_data!G244="","",IF([1]source_data!G244="","",[1]source_data!G244))</f>
        <v>1071.81</v>
      </c>
      <c r="E242" s="6" t="str">
        <f>IF([1]source_data!G244="","",[1]tailored_settings!$B$3)</f>
        <v>GBP</v>
      </c>
      <c r="F242" s="8">
        <f>IF([1]source_data!G244="","",IF([1]source_data!H244="","",[1]source_data!H244))</f>
        <v>45247</v>
      </c>
      <c r="G242" s="6" t="str">
        <f>IF([1]source_data!G244="","",[1]tailored_settings!$B$5)</f>
        <v>Individual Recipient</v>
      </c>
      <c r="H242" s="6" t="str">
        <f>IF([1]source_data!G244="","",IF(AND([1]source_data!A244&lt;&gt;"",[1]tailored_settings!$B$16="Publish"),CONCATENATE([1]tailored_settings!$B$2&amp;[1]source_data!A244),IF(AND([1]source_data!A244&lt;&gt;"",[1]tailored_settings!$B$16="Do not publish"),CONCATENATE([1]tailored_settings!$B$4&amp;TEXT(ROW(A242)-1,"0000")&amp;"_"&amp;TEXT(F242,"yyyy-mm")),CONCATENATE([1]tailored_settings!$B$4&amp;TEXT(ROW(A242)-1,"0000")&amp;"_"&amp;TEXT(F242,"yyyy-mm")))))</f>
        <v>360G-Longleigh-IND-0241_2023-11</v>
      </c>
      <c r="I242" s="6" t="str">
        <f>IF([1]source_data!G244="","",[1]tailored_settings!$B$7)</f>
        <v>Longleigh Foundation</v>
      </c>
      <c r="J242" s="6" t="str">
        <f>IF([1]source_data!G244="","",[1]tailored_settings!$B$6)</f>
        <v>GB-CHC-1169016</v>
      </c>
      <c r="K242" s="6" t="str">
        <f>IF([1]source_data!G244="","",IF([1]source_data!I244="","",VLOOKUP([1]source_data!I244,[1]codelist_mapping!A:C,3,FALSE)))</f>
        <v>GTIR030</v>
      </c>
      <c r="L242" s="6" t="str">
        <f>IF([1]source_data!G244="","",IF([1]source_data!J244="","",VLOOKUP([1]source_data!J244,[1]codelist_mapping!A:C,3,FALSE)))</f>
        <v/>
      </c>
      <c r="M242" s="6" t="str">
        <f>IF([1]source_data!G244="","",IF([1]source_data!K244="","",IF([1]source_data!M244&lt;&gt;"",CONCATENATE(VLOOKUP([1]source_data!K244,[1]codelist_mapping!F:H,3,FALSE)&amp;";"&amp;VLOOKUP([1]source_data!L244,[1]codelist_mapping!F:H,3,FALSE)&amp;";"&amp;VLOOKUP([1]source_data!M244,[1]codelist_mapping!F:H,3,FALSE)),IF([1]source_data!L244&lt;&gt;"",CONCATENATE(VLOOKUP([1]source_data!K244,[1]codelist_mapping!F:H,3,FALSE)&amp;";"&amp;VLOOKUP([1]source_data!L244,[1]codelist_mapping!F:H,3,FALSE)),IF([1]source_data!K244&lt;&gt;"",CONCATENATE(VLOOKUP([1]source_data!K244,[1]codelist_mapping!F:H,3,FALSE)))))))</f>
        <v>GTIP020;GTIP050;GTIP060</v>
      </c>
      <c r="N242" s="9" t="str">
        <f>IF([1]source_data!G244="","",IF([1]source_data!D244="","",VLOOKUP([1]source_data!D244,[1]geo_data!A:I,9,FALSE)))</f>
        <v>Biggleswade West</v>
      </c>
      <c r="O242" s="9" t="str">
        <f>IF([1]source_data!G244="","",IF([1]source_data!D244="","",VLOOKUP([1]source_data!D244,[1]geo_data!A:I,8,FALSE)))</f>
        <v>E05014399</v>
      </c>
      <c r="P242" s="9" t="str">
        <f>IF([1]source_data!G244="","",IF(LEFT(O242,3)="E05","WD",IF(LEFT(O242,3)="S13","WD",IF(LEFT(O242,3)="W05","WD",IF(LEFT(O242,3)="W06","UA",IF(LEFT(O242,3)="S12","CA",IF(LEFT(O242,3)="E06","UA",IF(LEFT(O242,3)="E07","NMD",IF(LEFT(O242,3)="E08","MD",IF(LEFT(O242,3)="E09","LONB"))))))))))</f>
        <v>WD</v>
      </c>
      <c r="Q242" s="9" t="str">
        <f>IF([1]source_data!G244="","",IF([1]source_data!D244="","",VLOOKUP([1]source_data!D244,[1]geo_data!A:I,7,FALSE)))</f>
        <v>Central Bedfordshire</v>
      </c>
      <c r="R242" s="9" t="str">
        <f>IF([1]source_data!G244="","",IF([1]source_data!D244="","",VLOOKUP([1]source_data!D244,[1]geo_data!A:I,6,FALSE)))</f>
        <v>E06000056</v>
      </c>
      <c r="S242" s="9" t="str">
        <f>IF([1]source_data!G244="","",IF(LEFT(R242,3)="E05","WD",IF(LEFT(R242,3)="S13","WD",IF(LEFT(R242,3)="W05","WD",IF(LEFT(R242,3)="W06","UA",IF(LEFT(R242,3)="S12","CA",IF(LEFT(R242,3)="E06","UA",IF(LEFT(R242,3)="E07","NMD",IF(LEFT(R242,3)="E08","MD",IF(LEFT(R242,3)="E09","LONB"))))))))))</f>
        <v>UA</v>
      </c>
      <c r="T242" s="6" t="str">
        <f>IF([1]source_data!G244="","",IF([1]source_data!N244="","",[1]source_data!N244))</f>
        <v>Hardship Grant</v>
      </c>
      <c r="U242" s="10">
        <f>IF([1]source_data!G244="","",[1]tailored_settings!$B$8)</f>
        <v>45622</v>
      </c>
      <c r="V242" s="6" t="str">
        <f>IF([1]source_data!G244="","",[1]tailored_settings!$B$9)</f>
        <v>http://www.longleigh.org/</v>
      </c>
      <c r="W242" s="8">
        <f>IF([1]source_data!G244="","",IF([1]source_data!O244="","",[1]source_data!O244))</f>
        <v>45247</v>
      </c>
      <c r="X242" s="8">
        <f>IF([1]source_data!G244="","",IF([1]source_data!P244="","",[1]source_data!P244))</f>
        <v>45330</v>
      </c>
      <c r="Y242" s="6" t="str">
        <f>IF([1]source_data!G244="","",IF([1]source_data!Q244="","",[1]source_data!Q244))</f>
        <v/>
      </c>
      <c r="Z242" s="11" t="str">
        <f>IF([1]source_data!G244="","",IF([1]source_data!I244="","",[1]tailored_settings!$B$10))</f>
        <v>Primary grant reason</v>
      </c>
      <c r="AA242" s="11" t="str">
        <f>IF([1]source_data!G244="","",IF([1]source_data!I244="","",[1]source_data!I244))</f>
        <v>1. Customer (or family member residing with them) with a diagnosed condition or disability (physical and/or sensory and/or behavioural)</v>
      </c>
      <c r="AB242" s="11" t="str">
        <f>IF([1]source_data!G244="","",IF([1]source_data!J244="","",[1]tailored_settings!$B$11))</f>
        <v/>
      </c>
      <c r="AC242" s="11" t="str">
        <f>IF([1]source_data!G244="","",IF([1]source_data!J244="","",[1]source_data!J244))</f>
        <v/>
      </c>
      <c r="AD242" s="11" t="str">
        <f>IF([1]source_data!G244="","",IF([1]source_data!K244="","",[1]tailored_settings!$B$12))</f>
        <v>Grant purpose</v>
      </c>
      <c r="AE242" s="11" t="str">
        <f>IF([1]source_data!G244="","",IF([1]source_data!K244="","",[1]source_data!K244))</f>
        <v xml:space="preserve">Furniture </v>
      </c>
      <c r="AF242" s="11" t="str">
        <f>IF([1]source_data!G244="","",IF([1]source_data!L244="","",[1]tailored_settings!$B$13))</f>
        <v>Grant purpose</v>
      </c>
      <c r="AG242" s="11" t="str">
        <f>IF([1]source_data!G244="","",IF([1]source_data!L244="","",[1]source_data!L244))</f>
        <v>Utility vouchers</v>
      </c>
      <c r="AH242" s="11" t="str">
        <f>IF([1]source_data!G244="","",IF([1]source_data!M244="","",[1]tailored_settings!$B$14))</f>
        <v>Grant purpose</v>
      </c>
      <c r="AI242" s="11" t="str">
        <f>IF([1]source_data!G244="","",IF([1]source_data!M244="","",[1]source_data!M244))</f>
        <v>Voucher for small household items</v>
      </c>
    </row>
    <row r="243" spans="1:35" x14ac:dyDescent="0.2">
      <c r="A243" s="6" t="str">
        <f>IF([1]source_data!G245="","",IF(AND([1]source_data!C245&lt;&gt;"",[1]tailored_settings!$B$15="Publish"),CONCATENATE([1]tailored_settings!$B$2&amp;[1]source_data!C245),IF(AND([1]source_data!C245&lt;&gt;"",[1]tailored_settings!$B$15="Do not publish"),CONCATENATE([1]tailored_settings!$B$2&amp;TEXT(ROW(A243)-1,"0000")&amp;"_"&amp;TEXT(F243,"yyyy-mm")),CONCATENATE([1]tailored_settings!$B$2&amp;TEXT(ROW(A243)-1,"0000")&amp;"_"&amp;TEXT(F243,"yyyy-mm")))))</f>
        <v>360G-Longleigh-E23-00274W</v>
      </c>
      <c r="B243" s="6" t="str">
        <f>IF([1]source_data!G245="","",IF([1]source_data!E245&lt;&gt;"",[1]source_data!E245,CONCATENATE("Grant to "&amp;G243)))</f>
        <v>Grant to Individual Recipient</v>
      </c>
      <c r="C243" s="6" t="str">
        <f>IF([1]source_data!G245="","",IF([1]source_data!F245="","",[1]source_data!F245))</f>
        <v>Helping to alleviate financial hardship</v>
      </c>
      <c r="D243" s="7">
        <f>IF([1]source_data!G245="","",IF([1]source_data!G245="","",[1]source_data!G245))</f>
        <v>866.41</v>
      </c>
      <c r="E243" s="6" t="str">
        <f>IF([1]source_data!G245="","",[1]tailored_settings!$B$3)</f>
        <v>GBP</v>
      </c>
      <c r="F243" s="8">
        <f>IF([1]source_data!G245="","",IF([1]source_data!H245="","",[1]source_data!H245))</f>
        <v>45250</v>
      </c>
      <c r="G243" s="6" t="str">
        <f>IF([1]source_data!G245="","",[1]tailored_settings!$B$5)</f>
        <v>Individual Recipient</v>
      </c>
      <c r="H243" s="6" t="str">
        <f>IF([1]source_data!G245="","",IF(AND([1]source_data!A245&lt;&gt;"",[1]tailored_settings!$B$16="Publish"),CONCATENATE([1]tailored_settings!$B$2&amp;[1]source_data!A245),IF(AND([1]source_data!A245&lt;&gt;"",[1]tailored_settings!$B$16="Do not publish"),CONCATENATE([1]tailored_settings!$B$4&amp;TEXT(ROW(A243)-1,"0000")&amp;"_"&amp;TEXT(F243,"yyyy-mm")),CONCATENATE([1]tailored_settings!$B$4&amp;TEXT(ROW(A243)-1,"0000")&amp;"_"&amp;TEXT(F243,"yyyy-mm")))))</f>
        <v>360G-Longleigh-IND-0242_2023-11</v>
      </c>
      <c r="I243" s="6" t="str">
        <f>IF([1]source_data!G245="","",[1]tailored_settings!$B$7)</f>
        <v>Longleigh Foundation</v>
      </c>
      <c r="J243" s="6" t="str">
        <f>IF([1]source_data!G245="","",[1]tailored_settings!$B$6)</f>
        <v>GB-CHC-1169016</v>
      </c>
      <c r="K243" s="6" t="str">
        <f>IF([1]source_data!G245="","",IF([1]source_data!I245="","",VLOOKUP([1]source_data!I245,[1]codelist_mapping!A:C,3,FALSE)))</f>
        <v>GTIR040</v>
      </c>
      <c r="L243" s="6" t="str">
        <f>IF([1]source_data!G245="","",IF([1]source_data!J245="","",VLOOKUP([1]source_data!J245,[1]codelist_mapping!A:C,3,FALSE)))</f>
        <v/>
      </c>
      <c r="M243" s="6" t="str">
        <f>IF([1]source_data!G245="","",IF([1]source_data!K245="","",IF([1]source_data!M245&lt;&gt;"",CONCATENATE(VLOOKUP([1]source_data!K245,[1]codelist_mapping!F:H,3,FALSE)&amp;";"&amp;VLOOKUP([1]source_data!L245,[1]codelist_mapping!F:H,3,FALSE)&amp;";"&amp;VLOOKUP([1]source_data!M245,[1]codelist_mapping!F:H,3,FALSE)),IF([1]source_data!L245&lt;&gt;"",CONCATENATE(VLOOKUP([1]source_data!K245,[1]codelist_mapping!F:H,3,FALSE)&amp;";"&amp;VLOOKUP([1]source_data!L245,[1]codelist_mapping!F:H,3,FALSE)),IF([1]source_data!K245&lt;&gt;"",CONCATENATE(VLOOKUP([1]source_data!K245,[1]codelist_mapping!F:H,3,FALSE)))))))</f>
        <v>GTIP020;GTIP100</v>
      </c>
      <c r="N243" s="9" t="str">
        <f>IF([1]source_data!G245="","",IF([1]source_data!D245="","",VLOOKUP([1]source_data!D245,[1]geo_data!A:I,9,FALSE)))</f>
        <v>St John's</v>
      </c>
      <c r="O243" s="9" t="str">
        <f>IF([1]source_data!G245="","",IF([1]source_data!D245="","",VLOOKUP([1]source_data!D245,[1]geo_data!A:I,8,FALSE)))</f>
        <v>E05010804</v>
      </c>
      <c r="P243" s="9" t="str">
        <f>IF([1]source_data!G245="","",IF(LEFT(O243,3)="E05","WD",IF(LEFT(O243,3)="S13","WD",IF(LEFT(O243,3)="W05","WD",IF(LEFT(O243,3)="W06","UA",IF(LEFT(O243,3)="S12","CA",IF(LEFT(O243,3)="E06","UA",IF(LEFT(O243,3)="E07","NMD",IF(LEFT(O243,3)="E08","MD",IF(LEFT(O243,3)="E09","LONB"))))))))))</f>
        <v>WD</v>
      </c>
      <c r="Q243" s="9" t="str">
        <f>IF([1]source_data!G245="","",IF([1]source_data!D245="","",VLOOKUP([1]source_data!D245,[1]geo_data!A:I,7,FALSE)))</f>
        <v>Woking</v>
      </c>
      <c r="R243" s="9" t="str">
        <f>IF([1]source_data!G245="","",IF([1]source_data!D245="","",VLOOKUP([1]source_data!D245,[1]geo_data!A:I,6,FALSE)))</f>
        <v>E07000217</v>
      </c>
      <c r="S243" s="9" t="str">
        <f>IF([1]source_data!G245="","",IF(LEFT(R243,3)="E05","WD",IF(LEFT(R243,3)="S13","WD",IF(LEFT(R243,3)="W05","WD",IF(LEFT(R243,3)="W06","UA",IF(LEFT(R243,3)="S12","CA",IF(LEFT(R243,3)="E06","UA",IF(LEFT(R243,3)="E07","NMD",IF(LEFT(R243,3)="E08","MD",IF(LEFT(R243,3)="E09","LONB"))))))))))</f>
        <v>NMD</v>
      </c>
      <c r="T243" s="6" t="str">
        <f>IF([1]source_data!G245="","",IF([1]source_data!N245="","",[1]source_data!N245))</f>
        <v>Hardship Grant</v>
      </c>
      <c r="U243" s="10">
        <f>IF([1]source_data!G245="","",[1]tailored_settings!$B$8)</f>
        <v>45622</v>
      </c>
      <c r="V243" s="6" t="str">
        <f>IF([1]source_data!G245="","",[1]tailored_settings!$B$9)</f>
        <v>http://www.longleigh.org/</v>
      </c>
      <c r="W243" s="8">
        <f>IF([1]source_data!G245="","",IF([1]source_data!O245="","",[1]source_data!O245))</f>
        <v>45250</v>
      </c>
      <c r="X243" s="8">
        <f>IF([1]source_data!G245="","",IF([1]source_data!P245="","",[1]source_data!P245))</f>
        <v>45385</v>
      </c>
      <c r="Y243" s="6" t="str">
        <f>IF([1]source_data!G245="","",IF([1]source_data!Q245="","",[1]source_data!Q245))</f>
        <v/>
      </c>
      <c r="Z243" s="11" t="str">
        <f>IF([1]source_data!G245="","",IF([1]source_data!I245="","",[1]tailored_settings!$B$10))</f>
        <v>Primary grant reason</v>
      </c>
      <c r="AA243" s="11" t="str">
        <f>IF([1]source_data!G245="","",IF([1]source_data!I245="","",[1]source_data!I245))</f>
        <v>2. Customer receiving medication and/or therapy for a mental health condition or substance addiction</v>
      </c>
      <c r="AB243" s="11" t="str">
        <f>IF([1]source_data!G245="","",IF([1]source_data!J245="","",[1]tailored_settings!$B$11))</f>
        <v/>
      </c>
      <c r="AC243" s="11" t="str">
        <f>IF([1]source_data!G245="","",IF([1]source_data!J245="","",[1]source_data!J245))</f>
        <v/>
      </c>
      <c r="AD243" s="11" t="str">
        <f>IF([1]source_data!G245="","",IF([1]source_data!K245="","",[1]tailored_settings!$B$12))</f>
        <v>Grant purpose</v>
      </c>
      <c r="AE243" s="11" t="str">
        <f>IF([1]source_data!G245="","",IF([1]source_data!K245="","",[1]source_data!K245))</f>
        <v xml:space="preserve">Furniture </v>
      </c>
      <c r="AF243" s="11" t="str">
        <f>IF([1]source_data!G245="","",IF([1]source_data!L245="","",[1]tailored_settings!$B$13))</f>
        <v>Grant purpose</v>
      </c>
      <c r="AG243" s="11" t="str">
        <f>IF([1]source_data!G245="","",IF([1]source_data!L245="","",[1]source_data!L245))</f>
        <v>Travel costs</v>
      </c>
      <c r="AH243" s="11" t="str">
        <f>IF([1]source_data!G245="","",IF([1]source_data!M245="","",[1]tailored_settings!$B$14))</f>
        <v/>
      </c>
      <c r="AI243" s="11" t="str">
        <f>IF([1]source_data!G245="","",IF([1]source_data!M245="","",[1]source_data!M245))</f>
        <v/>
      </c>
    </row>
    <row r="244" spans="1:35" x14ac:dyDescent="0.2">
      <c r="A244" s="6" t="str">
        <f>IF([1]source_data!G246="","",IF(AND([1]source_data!C246&lt;&gt;"",[1]tailored_settings!$B$15="Publish"),CONCATENATE([1]tailored_settings!$B$2&amp;[1]source_data!C246),IF(AND([1]source_data!C246&lt;&gt;"",[1]tailored_settings!$B$15="Do not publish"),CONCATENATE([1]tailored_settings!$B$2&amp;TEXT(ROW(A244)-1,"0000")&amp;"_"&amp;TEXT(F244,"yyyy-mm")),CONCATENATE([1]tailored_settings!$B$2&amp;TEXT(ROW(A244)-1,"0000")&amp;"_"&amp;TEXT(F244,"yyyy-mm")))))</f>
        <v>360G-Longleigh-E23-00275W</v>
      </c>
      <c r="B244" s="6" t="str">
        <f>IF([1]source_data!G246="","",IF([1]source_data!E246&lt;&gt;"",[1]source_data!E246,CONCATENATE("Grant to "&amp;G244)))</f>
        <v>Grant to Individual Recipient</v>
      </c>
      <c r="C244" s="6" t="str">
        <f>IF([1]source_data!G246="","",IF([1]source_data!F246="","",[1]source_data!F246))</f>
        <v>Helping to alleviate financial hardship</v>
      </c>
      <c r="D244" s="7">
        <f>IF([1]source_data!G246="","",IF([1]source_data!G246="","",[1]source_data!G246))</f>
        <v>973</v>
      </c>
      <c r="E244" s="6" t="str">
        <f>IF([1]source_data!G246="","",[1]tailored_settings!$B$3)</f>
        <v>GBP</v>
      </c>
      <c r="F244" s="8">
        <f>IF([1]source_data!G246="","",IF([1]source_data!H246="","",[1]source_data!H246))</f>
        <v>45250</v>
      </c>
      <c r="G244" s="6" t="str">
        <f>IF([1]source_data!G246="","",[1]tailored_settings!$B$5)</f>
        <v>Individual Recipient</v>
      </c>
      <c r="H244" s="6" t="str">
        <f>IF([1]source_data!G246="","",IF(AND([1]source_data!A246&lt;&gt;"",[1]tailored_settings!$B$16="Publish"),CONCATENATE([1]tailored_settings!$B$2&amp;[1]source_data!A246),IF(AND([1]source_data!A246&lt;&gt;"",[1]tailored_settings!$B$16="Do not publish"),CONCATENATE([1]tailored_settings!$B$4&amp;TEXT(ROW(A244)-1,"0000")&amp;"_"&amp;TEXT(F244,"yyyy-mm")),CONCATENATE([1]tailored_settings!$B$4&amp;TEXT(ROW(A244)-1,"0000")&amp;"_"&amp;TEXT(F244,"yyyy-mm")))))</f>
        <v>360G-Longleigh-IND-0243_2023-11</v>
      </c>
      <c r="I244" s="6" t="str">
        <f>IF([1]source_data!G246="","",[1]tailored_settings!$B$7)</f>
        <v>Longleigh Foundation</v>
      </c>
      <c r="J244" s="6" t="str">
        <f>IF([1]source_data!G246="","",[1]tailored_settings!$B$6)</f>
        <v>GB-CHC-1169016</v>
      </c>
      <c r="K244" s="6" t="str">
        <f>IF([1]source_data!G246="","",IF([1]source_data!I246="","",VLOOKUP([1]source_data!I246,[1]codelist_mapping!A:C,3,FALSE)))</f>
        <v>GTIR060</v>
      </c>
      <c r="L244" s="6" t="str">
        <f>IF([1]source_data!G246="","",IF([1]source_data!J246="","",VLOOKUP([1]source_data!J246,[1]codelist_mapping!A:C,3,FALSE)))</f>
        <v/>
      </c>
      <c r="M244" s="6" t="str">
        <f>IF([1]source_data!G246="","",IF([1]source_data!K246="","",IF([1]source_data!M246&lt;&gt;"",CONCATENATE(VLOOKUP([1]source_data!K246,[1]codelist_mapping!F:H,3,FALSE)&amp;";"&amp;VLOOKUP([1]source_data!L246,[1]codelist_mapping!F:H,3,FALSE)&amp;";"&amp;VLOOKUP([1]source_data!M246,[1]codelist_mapping!F:H,3,FALSE)),IF([1]source_data!L246&lt;&gt;"",CONCATENATE(VLOOKUP([1]source_data!K246,[1]codelist_mapping!F:H,3,FALSE)&amp;";"&amp;VLOOKUP([1]source_data!L246,[1]codelist_mapping!F:H,3,FALSE)),IF([1]source_data!K246&lt;&gt;"",CONCATENATE(VLOOKUP([1]source_data!K246,[1]codelist_mapping!F:H,3,FALSE)))))))</f>
        <v>GTIP020;GTIP020;GTIP070</v>
      </c>
      <c r="N244" s="9" t="str">
        <f>IF([1]source_data!G246="","",IF([1]source_data!D246="","",VLOOKUP([1]source_data!D246,[1]geo_data!A:I,9,FALSE)))</f>
        <v>Round Hill</v>
      </c>
      <c r="O244" s="9" t="str">
        <f>IF([1]source_data!G246="","",IF([1]source_data!D246="","",VLOOKUP([1]source_data!D246,[1]geo_data!A:I,8,FALSE)))</f>
        <v>E05015413</v>
      </c>
      <c r="P244" s="9" t="str">
        <f>IF([1]source_data!G246="","",IF(LEFT(O244,3)="E05","WD",IF(LEFT(O244,3)="S13","WD",IF(LEFT(O244,3)="W05","WD",IF(LEFT(O244,3)="W06","UA",IF(LEFT(O244,3)="S12","CA",IF(LEFT(O244,3)="E06","UA",IF(LEFT(O244,3)="E07","NMD",IF(LEFT(O244,3)="E08","MD",IF(LEFT(O244,3)="E09","LONB"))))))))))</f>
        <v>WD</v>
      </c>
      <c r="Q244" s="9" t="str">
        <f>IF([1]source_data!G246="","",IF([1]source_data!D246="","",VLOOKUP([1]source_data!D246,[1]geo_data!A:I,7,FALSE)))</f>
        <v>Brighton and Hove</v>
      </c>
      <c r="R244" s="9" t="str">
        <f>IF([1]source_data!G246="","",IF([1]source_data!D246="","",VLOOKUP([1]source_data!D246,[1]geo_data!A:I,6,FALSE)))</f>
        <v>E06000043</v>
      </c>
      <c r="S244" s="9" t="str">
        <f>IF([1]source_data!G246="","",IF(LEFT(R244,3)="E05","WD",IF(LEFT(R244,3)="S13","WD",IF(LEFT(R244,3)="W05","WD",IF(LEFT(R244,3)="W06","UA",IF(LEFT(R244,3)="S12","CA",IF(LEFT(R244,3)="E06","UA",IF(LEFT(R244,3)="E07","NMD",IF(LEFT(R244,3)="E08","MD",IF(LEFT(R244,3)="E09","LONB"))))))))))</f>
        <v>UA</v>
      </c>
      <c r="T244" s="6" t="str">
        <f>IF([1]source_data!G246="","",IF([1]source_data!N246="","",[1]source_data!N246))</f>
        <v>Hardship Grant</v>
      </c>
      <c r="U244" s="10">
        <f>IF([1]source_data!G246="","",[1]tailored_settings!$B$8)</f>
        <v>45622</v>
      </c>
      <c r="V244" s="6" t="str">
        <f>IF([1]source_data!G246="","",[1]tailored_settings!$B$9)</f>
        <v>http://www.longleigh.org/</v>
      </c>
      <c r="W244" s="8">
        <f>IF([1]source_data!G246="","",IF([1]source_data!O246="","",[1]source_data!O246))</f>
        <v>45250</v>
      </c>
      <c r="X244" s="8">
        <f>IF([1]source_data!G246="","",IF([1]source_data!P246="","",[1]source_data!P246))</f>
        <v>45257</v>
      </c>
      <c r="Y244" s="6" t="str">
        <f>IF([1]source_data!G246="","",IF([1]source_data!Q246="","",[1]source_data!Q246))</f>
        <v/>
      </c>
      <c r="Z244" s="11" t="str">
        <f>IF([1]source_data!G246="","",IF([1]source_data!I246="","",[1]tailored_settings!$B$10))</f>
        <v>Primary grant reason</v>
      </c>
      <c r="AA244" s="11" t="str">
        <f>IF([1]source_data!G246="","",IF([1]source_data!I246="","",[1]source_data!I246))</f>
        <v>4. Customer/family fleeing from a violent or abusive relationship</v>
      </c>
      <c r="AB244" s="11" t="str">
        <f>IF([1]source_data!G246="","",IF([1]source_data!J246="","",[1]tailored_settings!$B$11))</f>
        <v/>
      </c>
      <c r="AC244" s="11" t="str">
        <f>IF([1]source_data!G246="","",IF([1]source_data!J246="","",[1]source_data!J246))</f>
        <v/>
      </c>
      <c r="AD244" s="11" t="str">
        <f>IF([1]source_data!G246="","",IF([1]source_data!K246="","",[1]tailored_settings!$B$12))</f>
        <v>Grant purpose</v>
      </c>
      <c r="AE244" s="11" t="str">
        <f>IF([1]source_data!G246="","",IF([1]source_data!K246="","",[1]source_data!K246))</f>
        <v>Appliances</v>
      </c>
      <c r="AF244" s="11" t="str">
        <f>IF([1]source_data!G246="","",IF([1]source_data!L246="","",[1]tailored_settings!$B$13))</f>
        <v>Grant purpose</v>
      </c>
      <c r="AG244" s="11" t="str">
        <f>IF([1]source_data!G246="","",IF([1]source_data!L246="","",[1]source_data!L246))</f>
        <v xml:space="preserve">Furniture </v>
      </c>
      <c r="AH244" s="11" t="str">
        <f>IF([1]source_data!G246="","",IF([1]source_data!M246="","",[1]tailored_settings!$B$14))</f>
        <v>Grant purpose</v>
      </c>
      <c r="AI244" s="11" t="str">
        <f>IF([1]source_data!G246="","",IF([1]source_data!M246="","",[1]source_data!M246))</f>
        <v>Food vouchers</v>
      </c>
    </row>
    <row r="245" spans="1:35" x14ac:dyDescent="0.2">
      <c r="A245" s="6" t="str">
        <f>IF([1]source_data!G247="","",IF(AND([1]source_data!C247&lt;&gt;"",[1]tailored_settings!$B$15="Publish"),CONCATENATE([1]tailored_settings!$B$2&amp;[1]source_data!C247),IF(AND([1]source_data!C247&lt;&gt;"",[1]tailored_settings!$B$15="Do not publish"),CONCATENATE([1]tailored_settings!$B$2&amp;TEXT(ROW(A245)-1,"0000")&amp;"_"&amp;TEXT(F245,"yyyy-mm")),CONCATENATE([1]tailored_settings!$B$2&amp;TEXT(ROW(A245)-1,"0000")&amp;"_"&amp;TEXT(F245,"yyyy-mm")))))</f>
        <v>360G-Longleigh-E23-00276W</v>
      </c>
      <c r="B245" s="6" t="str">
        <f>IF([1]source_data!G247="","",IF([1]source_data!E247&lt;&gt;"",[1]source_data!E247,CONCATENATE("Grant to "&amp;G245)))</f>
        <v>Grant to Individual Recipient</v>
      </c>
      <c r="C245" s="6" t="str">
        <f>IF([1]source_data!G247="","",IF([1]source_data!F247="","",[1]source_data!F247))</f>
        <v>Helping to alleviate financial hardship</v>
      </c>
      <c r="D245" s="7">
        <f>IF([1]source_data!G247="","",IF([1]source_data!G247="","",[1]source_data!G247))</f>
        <v>929.81</v>
      </c>
      <c r="E245" s="6" t="str">
        <f>IF([1]source_data!G247="","",[1]tailored_settings!$B$3)</f>
        <v>GBP</v>
      </c>
      <c r="F245" s="8">
        <f>IF([1]source_data!G247="","",IF([1]source_data!H247="","",[1]source_data!H247))</f>
        <v>45250</v>
      </c>
      <c r="G245" s="6" t="str">
        <f>IF([1]source_data!G247="","",[1]tailored_settings!$B$5)</f>
        <v>Individual Recipient</v>
      </c>
      <c r="H245" s="6" t="str">
        <f>IF([1]source_data!G247="","",IF(AND([1]source_data!A247&lt;&gt;"",[1]tailored_settings!$B$16="Publish"),CONCATENATE([1]tailored_settings!$B$2&amp;[1]source_data!A247),IF(AND([1]source_data!A247&lt;&gt;"",[1]tailored_settings!$B$16="Do not publish"),CONCATENATE([1]tailored_settings!$B$4&amp;TEXT(ROW(A245)-1,"0000")&amp;"_"&amp;TEXT(F245,"yyyy-mm")),CONCATENATE([1]tailored_settings!$B$4&amp;TEXT(ROW(A245)-1,"0000")&amp;"_"&amp;TEXT(F245,"yyyy-mm")))))</f>
        <v>360G-Longleigh-IND-0244_2023-11</v>
      </c>
      <c r="I245" s="6" t="str">
        <f>IF([1]source_data!G247="","",[1]tailored_settings!$B$7)</f>
        <v>Longleigh Foundation</v>
      </c>
      <c r="J245" s="6" t="str">
        <f>IF([1]source_data!G247="","",[1]tailored_settings!$B$6)</f>
        <v>GB-CHC-1169016</v>
      </c>
      <c r="K245" s="6" t="str">
        <f>IF([1]source_data!G247="","",IF([1]source_data!I247="","",VLOOKUP([1]source_data!I247,[1]codelist_mapping!A:C,3,FALSE)))</f>
        <v>GTIR010</v>
      </c>
      <c r="L245" s="6" t="str">
        <f>IF([1]source_data!G247="","",IF([1]source_data!J247="","",VLOOKUP([1]source_data!J247,[1]codelist_mapping!A:C,3,FALSE)))</f>
        <v/>
      </c>
      <c r="M245" s="6" t="str">
        <f>IF([1]source_data!G247="","",IF([1]source_data!K247="","",IF([1]source_data!M247&lt;&gt;"",CONCATENATE(VLOOKUP([1]source_data!K247,[1]codelist_mapping!F:H,3,FALSE)&amp;";"&amp;VLOOKUP([1]source_data!L247,[1]codelist_mapping!F:H,3,FALSE)&amp;";"&amp;VLOOKUP([1]source_data!M247,[1]codelist_mapping!F:H,3,FALSE)),IF([1]source_data!L247&lt;&gt;"",CONCATENATE(VLOOKUP([1]source_data!K247,[1]codelist_mapping!F:H,3,FALSE)&amp;";"&amp;VLOOKUP([1]source_data!L247,[1]codelist_mapping!F:H,3,FALSE)),IF([1]source_data!K247&lt;&gt;"",CONCATENATE(VLOOKUP([1]source_data!K247,[1]codelist_mapping!F:H,3,FALSE)))))))</f>
        <v>GTIP020;GTIP080</v>
      </c>
      <c r="N245" s="9" t="str">
        <f>IF([1]source_data!G247="","",IF([1]source_data!D247="","",VLOOKUP([1]source_data!D247,[1]geo_data!A:I,9,FALSE)))</f>
        <v>Oadby Brocks Hill</v>
      </c>
      <c r="O245" s="9" t="str">
        <f>IF([1]source_data!G247="","",IF([1]source_data!D247="","",VLOOKUP([1]source_data!D247,[1]geo_data!A:I,8,FALSE)))</f>
        <v>E05005531</v>
      </c>
      <c r="P245" s="9" t="str">
        <f>IF([1]source_data!G247="","",IF(LEFT(O245,3)="E05","WD",IF(LEFT(O245,3)="S13","WD",IF(LEFT(O245,3)="W05","WD",IF(LEFT(O245,3)="W06","UA",IF(LEFT(O245,3)="S12","CA",IF(LEFT(O245,3)="E06","UA",IF(LEFT(O245,3)="E07","NMD",IF(LEFT(O245,3)="E08","MD",IF(LEFT(O245,3)="E09","LONB"))))))))))</f>
        <v>WD</v>
      </c>
      <c r="Q245" s="9" t="str">
        <f>IF([1]source_data!G247="","",IF([1]source_data!D247="","",VLOOKUP([1]source_data!D247,[1]geo_data!A:I,7,FALSE)))</f>
        <v>Oadby and Wigston</v>
      </c>
      <c r="R245" s="9" t="str">
        <f>IF([1]source_data!G247="","",IF([1]source_data!D247="","",VLOOKUP([1]source_data!D247,[1]geo_data!A:I,6,FALSE)))</f>
        <v>E07000135</v>
      </c>
      <c r="S245" s="9" t="str">
        <f>IF([1]source_data!G247="","",IF(LEFT(R245,3)="E05","WD",IF(LEFT(R245,3)="S13","WD",IF(LEFT(R245,3)="W05","WD",IF(LEFT(R245,3)="W06","UA",IF(LEFT(R245,3)="S12","CA",IF(LEFT(R245,3)="E06","UA",IF(LEFT(R245,3)="E07","NMD",IF(LEFT(R245,3)="E08","MD",IF(LEFT(R245,3)="E09","LONB"))))))))))</f>
        <v>NMD</v>
      </c>
      <c r="T245" s="6" t="str">
        <f>IF([1]source_data!G247="","",IF([1]source_data!N247="","",[1]source_data!N247))</f>
        <v>Hardship Grant</v>
      </c>
      <c r="U245" s="10">
        <f>IF([1]source_data!G247="","",[1]tailored_settings!$B$8)</f>
        <v>45622</v>
      </c>
      <c r="V245" s="6" t="str">
        <f>IF([1]source_data!G247="","",[1]tailored_settings!$B$9)</f>
        <v>http://www.longleigh.org/</v>
      </c>
      <c r="W245" s="8">
        <f>IF([1]source_data!G247="","",IF([1]source_data!O247="","",[1]source_data!O247))</f>
        <v>45250</v>
      </c>
      <c r="X245" s="8">
        <f>IF([1]source_data!G247="","",IF([1]source_data!P247="","",[1]source_data!P247))</f>
        <v>45300</v>
      </c>
      <c r="Y245" s="6" t="str">
        <f>IF([1]source_data!G247="","",IF([1]source_data!Q247="","",[1]source_data!Q247))</f>
        <v/>
      </c>
      <c r="Z245" s="11" t="str">
        <f>IF([1]source_data!G247="","",IF([1]source_data!I247="","",[1]tailored_settings!$B$10))</f>
        <v>Primary grant reason</v>
      </c>
      <c r="AA245" s="11" t="str">
        <f>IF([1]source_data!G247="","",IF([1]source_data!I247="","",[1]source_data!I247))</f>
        <v>7. Customer where there is a child/ren in receipt of means-tested free school meals</v>
      </c>
      <c r="AB245" s="11" t="str">
        <f>IF([1]source_data!G247="","",IF([1]source_data!J247="","",[1]tailored_settings!$B$11))</f>
        <v/>
      </c>
      <c r="AC245" s="11" t="str">
        <f>IF([1]source_data!G247="","",IF([1]source_data!J247="","",[1]source_data!J247))</f>
        <v/>
      </c>
      <c r="AD245" s="11" t="str">
        <f>IF([1]source_data!G247="","",IF([1]source_data!K247="","",[1]tailored_settings!$B$12))</f>
        <v>Grant purpose</v>
      </c>
      <c r="AE245" s="11" t="str">
        <f>IF([1]source_data!G247="","",IF([1]source_data!K247="","",[1]source_data!K247))</f>
        <v>Appliances</v>
      </c>
      <c r="AF245" s="11" t="str">
        <f>IF([1]source_data!G247="","",IF([1]source_data!L247="","",[1]tailored_settings!$B$13))</f>
        <v>Grant purpose</v>
      </c>
      <c r="AG245" s="11" t="str">
        <f>IF([1]source_data!G247="","",IF([1]source_data!L247="","",[1]source_data!L247))</f>
        <v>Clothing</v>
      </c>
      <c r="AH245" s="11" t="str">
        <f>IF([1]source_data!G247="","",IF([1]source_data!M247="","",[1]tailored_settings!$B$14))</f>
        <v/>
      </c>
      <c r="AI245" s="11" t="str">
        <f>IF([1]source_data!G247="","",IF([1]source_data!M247="","",[1]source_data!M247))</f>
        <v/>
      </c>
    </row>
    <row r="246" spans="1:35" x14ac:dyDescent="0.2">
      <c r="A246" s="6" t="str">
        <f>IF([1]source_data!G248="","",IF(AND([1]source_data!C248&lt;&gt;"",[1]tailored_settings!$B$15="Publish"),CONCATENATE([1]tailored_settings!$B$2&amp;[1]source_data!C248),IF(AND([1]source_data!C248&lt;&gt;"",[1]tailored_settings!$B$15="Do not publish"),CONCATENATE([1]tailored_settings!$B$2&amp;TEXT(ROW(A246)-1,"0000")&amp;"_"&amp;TEXT(F246,"yyyy-mm")),CONCATENATE([1]tailored_settings!$B$2&amp;TEXT(ROW(A246)-1,"0000")&amp;"_"&amp;TEXT(F246,"yyyy-mm")))))</f>
        <v>360G-Longleigh-E23-00278W</v>
      </c>
      <c r="B246" s="6" t="str">
        <f>IF([1]source_data!G248="","",IF([1]source_data!E248&lt;&gt;"",[1]source_data!E248,CONCATENATE("Grant to "&amp;G246)))</f>
        <v>Grant to Individual Recipient</v>
      </c>
      <c r="C246" s="6" t="str">
        <f>IF([1]source_data!G248="","",IF([1]source_data!F248="","",[1]source_data!F248))</f>
        <v>Helping to alleviate financial hardship</v>
      </c>
      <c r="D246" s="7">
        <f>IF([1]source_data!G248="","",IF([1]source_data!G248="","",[1]source_data!G248))</f>
        <v>880</v>
      </c>
      <c r="E246" s="6" t="str">
        <f>IF([1]source_data!G248="","",[1]tailored_settings!$B$3)</f>
        <v>GBP</v>
      </c>
      <c r="F246" s="8">
        <f>IF([1]source_data!G248="","",IF([1]source_data!H248="","",[1]source_data!H248))</f>
        <v>45251</v>
      </c>
      <c r="G246" s="6" t="str">
        <f>IF([1]source_data!G248="","",[1]tailored_settings!$B$5)</f>
        <v>Individual Recipient</v>
      </c>
      <c r="H246" s="6" t="str">
        <f>IF([1]source_data!G248="","",IF(AND([1]source_data!A248&lt;&gt;"",[1]tailored_settings!$B$16="Publish"),CONCATENATE([1]tailored_settings!$B$2&amp;[1]source_data!A248),IF(AND([1]source_data!A248&lt;&gt;"",[1]tailored_settings!$B$16="Do not publish"),CONCATENATE([1]tailored_settings!$B$4&amp;TEXT(ROW(A246)-1,"0000")&amp;"_"&amp;TEXT(F246,"yyyy-mm")),CONCATENATE([1]tailored_settings!$B$4&amp;TEXT(ROW(A246)-1,"0000")&amp;"_"&amp;TEXT(F246,"yyyy-mm")))))</f>
        <v>360G-Longleigh-IND-0245_2023-11</v>
      </c>
      <c r="I246" s="6" t="str">
        <f>IF([1]source_data!G248="","",[1]tailored_settings!$B$7)</f>
        <v>Longleigh Foundation</v>
      </c>
      <c r="J246" s="6" t="str">
        <f>IF([1]source_data!G248="","",[1]tailored_settings!$B$6)</f>
        <v>GB-CHC-1169016</v>
      </c>
      <c r="K246" s="6" t="str">
        <f>IF([1]source_data!G248="","",IF([1]source_data!I248="","",VLOOKUP([1]source_data!I248,[1]codelist_mapping!A:C,3,FALSE)))</f>
        <v>GTIR040</v>
      </c>
      <c r="L246" s="6" t="str">
        <f>IF([1]source_data!G248="","",IF([1]source_data!J248="","",VLOOKUP([1]source_data!J248,[1]codelist_mapping!A:C,3,FALSE)))</f>
        <v/>
      </c>
      <c r="M246" s="6" t="str">
        <f>IF([1]source_data!G248="","",IF([1]source_data!K248="","",IF([1]source_data!M248&lt;&gt;"",CONCATENATE(VLOOKUP([1]source_data!K248,[1]codelist_mapping!F:H,3,FALSE)&amp;";"&amp;VLOOKUP([1]source_data!L248,[1]codelist_mapping!F:H,3,FALSE)&amp;";"&amp;VLOOKUP([1]source_data!M248,[1]codelist_mapping!F:H,3,FALSE)),IF([1]source_data!L248&lt;&gt;"",CONCATENATE(VLOOKUP([1]source_data!K248,[1]codelist_mapping!F:H,3,FALSE)&amp;";"&amp;VLOOKUP([1]source_data!L248,[1]codelist_mapping!F:H,3,FALSE)),IF([1]source_data!K248&lt;&gt;"",CONCATENATE(VLOOKUP([1]source_data!K248,[1]codelist_mapping!F:H,3,FALSE)))))))</f>
        <v>GTIP070;GTIP050</v>
      </c>
      <c r="N246" s="9" t="str">
        <f>IF([1]source_data!G248="","",IF([1]source_data!D248="","",VLOOKUP([1]source_data!D248,[1]geo_data!A:I,9,FALSE)))</f>
        <v>Broughton</v>
      </c>
      <c r="O246" s="9" t="str">
        <f>IF([1]source_data!G248="","",IF([1]source_data!D248="","",VLOOKUP([1]source_data!D248,[1]geo_data!A:I,8,FALSE)))</f>
        <v>E05009410</v>
      </c>
      <c r="P246" s="9" t="str">
        <f>IF([1]source_data!G248="","",IF(LEFT(O246,3)="E05","WD",IF(LEFT(O246,3)="S13","WD",IF(LEFT(O246,3)="W05","WD",IF(LEFT(O246,3)="W06","UA",IF(LEFT(O246,3)="S12","CA",IF(LEFT(O246,3)="E06","UA",IF(LEFT(O246,3)="E07","NMD",IF(LEFT(O246,3)="E08","MD",IF(LEFT(O246,3)="E09","LONB"))))))))))</f>
        <v>WD</v>
      </c>
      <c r="Q246" s="9" t="str">
        <f>IF([1]source_data!G248="","",IF([1]source_data!D248="","",VLOOKUP([1]source_data!D248,[1]geo_data!A:I,7,FALSE)))</f>
        <v>Milton Keynes</v>
      </c>
      <c r="R246" s="9" t="str">
        <f>IF([1]source_data!G248="","",IF([1]source_data!D248="","",VLOOKUP([1]source_data!D248,[1]geo_data!A:I,6,FALSE)))</f>
        <v>E06000042</v>
      </c>
      <c r="S246" s="9" t="str">
        <f>IF([1]source_data!G248="","",IF(LEFT(R246,3)="E05","WD",IF(LEFT(R246,3)="S13","WD",IF(LEFT(R246,3)="W05","WD",IF(LEFT(R246,3)="W06","UA",IF(LEFT(R246,3)="S12","CA",IF(LEFT(R246,3)="E06","UA",IF(LEFT(R246,3)="E07","NMD",IF(LEFT(R246,3)="E08","MD",IF(LEFT(R246,3)="E09","LONB"))))))))))</f>
        <v>UA</v>
      </c>
      <c r="T246" s="6" t="str">
        <f>IF([1]source_data!G248="","",IF([1]source_data!N248="","",[1]source_data!N248))</f>
        <v>Hardship Grant</v>
      </c>
      <c r="U246" s="10">
        <f>IF([1]source_data!G248="","",[1]tailored_settings!$B$8)</f>
        <v>45622</v>
      </c>
      <c r="V246" s="6" t="str">
        <f>IF([1]source_data!G248="","",[1]tailored_settings!$B$9)</f>
        <v>http://www.longleigh.org/</v>
      </c>
      <c r="W246" s="8">
        <f>IF([1]source_data!G248="","",IF([1]source_data!O248="","",[1]source_data!O248))</f>
        <v>45251</v>
      </c>
      <c r="X246" s="8">
        <f>IF([1]source_data!G248="","",IF([1]source_data!P248="","",[1]source_data!P248))</f>
        <v>45322</v>
      </c>
      <c r="Y246" s="6" t="str">
        <f>IF([1]source_data!G248="","",IF([1]source_data!Q248="","",[1]source_data!Q248))</f>
        <v/>
      </c>
      <c r="Z246" s="11" t="str">
        <f>IF([1]source_data!G248="","",IF([1]source_data!I248="","",[1]tailored_settings!$B$10))</f>
        <v>Primary grant reason</v>
      </c>
      <c r="AA246" s="11" t="str">
        <f>IF([1]source_data!G248="","",IF([1]source_data!I248="","",[1]source_data!I248))</f>
        <v>2. Customer receiving medication and/or therapy for a mental health condition or substance addiction</v>
      </c>
      <c r="AB246" s="11" t="str">
        <f>IF([1]source_data!G248="","",IF([1]source_data!J248="","",[1]tailored_settings!$B$11))</f>
        <v/>
      </c>
      <c r="AC246" s="11" t="str">
        <f>IF([1]source_data!G248="","",IF([1]source_data!J248="","",[1]source_data!J248))</f>
        <v/>
      </c>
      <c r="AD246" s="11" t="str">
        <f>IF([1]source_data!G248="","",IF([1]source_data!K248="","",[1]tailored_settings!$B$12))</f>
        <v>Grant purpose</v>
      </c>
      <c r="AE246" s="11" t="str">
        <f>IF([1]source_data!G248="","",IF([1]source_data!K248="","",[1]source_data!K248))</f>
        <v>Food vouchers</v>
      </c>
      <c r="AF246" s="11" t="str">
        <f>IF([1]source_data!G248="","",IF([1]source_data!L248="","",[1]tailored_settings!$B$13))</f>
        <v>Grant purpose</v>
      </c>
      <c r="AG246" s="11" t="str">
        <f>IF([1]source_data!G248="","",IF([1]source_data!L248="","",[1]source_data!L248))</f>
        <v>Utility vouchers</v>
      </c>
      <c r="AH246" s="11" t="str">
        <f>IF([1]source_data!G248="","",IF([1]source_data!M248="","",[1]tailored_settings!$B$14))</f>
        <v/>
      </c>
      <c r="AI246" s="11" t="str">
        <f>IF([1]source_data!G248="","",IF([1]source_data!M248="","",[1]source_data!M248))</f>
        <v/>
      </c>
    </row>
    <row r="247" spans="1:35" x14ac:dyDescent="0.2">
      <c r="A247" s="6" t="str">
        <f>IF([1]source_data!G249="","",IF(AND([1]source_data!C249&lt;&gt;"",[1]tailored_settings!$B$15="Publish"),CONCATENATE([1]tailored_settings!$B$2&amp;[1]source_data!C249),IF(AND([1]source_data!C249&lt;&gt;"",[1]tailored_settings!$B$15="Do not publish"),CONCATENATE([1]tailored_settings!$B$2&amp;TEXT(ROW(A247)-1,"0000")&amp;"_"&amp;TEXT(F247,"yyyy-mm")),CONCATENATE([1]tailored_settings!$B$2&amp;TEXT(ROW(A247)-1,"0000")&amp;"_"&amp;TEXT(F247,"yyyy-mm")))))</f>
        <v>360G-Longleigh-E23-00279W</v>
      </c>
      <c r="B247" s="6" t="str">
        <f>IF([1]source_data!G249="","",IF([1]source_data!E249&lt;&gt;"",[1]source_data!E249,CONCATENATE("Grant to "&amp;G247)))</f>
        <v>Grant to Individual Recipient</v>
      </c>
      <c r="C247" s="6" t="str">
        <f>IF([1]source_data!G249="","",IF([1]source_data!F249="","",[1]source_data!F249))</f>
        <v>Providing financial aid after an impactful incident</v>
      </c>
      <c r="D247" s="7">
        <f>IF([1]source_data!G249="","",IF([1]source_data!G249="","",[1]source_data!G249))</f>
        <v>1360</v>
      </c>
      <c r="E247" s="6" t="str">
        <f>IF([1]source_data!G249="","",[1]tailored_settings!$B$3)</f>
        <v>GBP</v>
      </c>
      <c r="F247" s="8">
        <f>IF([1]source_data!G249="","",IF([1]source_data!H249="","",[1]source_data!H249))</f>
        <v>45251</v>
      </c>
      <c r="G247" s="6" t="str">
        <f>IF([1]source_data!G249="","",[1]tailored_settings!$B$5)</f>
        <v>Individual Recipient</v>
      </c>
      <c r="H247" s="6" t="str">
        <f>IF([1]source_data!G249="","",IF(AND([1]source_data!A249&lt;&gt;"",[1]tailored_settings!$B$16="Publish"),CONCATENATE([1]tailored_settings!$B$2&amp;[1]source_data!A249),IF(AND([1]source_data!A249&lt;&gt;"",[1]tailored_settings!$B$16="Do not publish"),CONCATENATE([1]tailored_settings!$B$4&amp;TEXT(ROW(A247)-1,"0000")&amp;"_"&amp;TEXT(F247,"yyyy-mm")),CONCATENATE([1]tailored_settings!$B$4&amp;TEXT(ROW(A247)-1,"0000")&amp;"_"&amp;TEXT(F247,"yyyy-mm")))))</f>
        <v>360G-Longleigh-IND-0246_2023-11</v>
      </c>
      <c r="I247" s="6" t="str">
        <f>IF([1]source_data!G249="","",[1]tailored_settings!$B$7)</f>
        <v>Longleigh Foundation</v>
      </c>
      <c r="J247" s="6" t="str">
        <f>IF([1]source_data!G249="","",[1]tailored_settings!$B$6)</f>
        <v>GB-CHC-1169016</v>
      </c>
      <c r="K247" s="6" t="str">
        <f>IF([1]source_data!G249="","",IF([1]source_data!I249="","",VLOOKUP([1]source_data!I249,[1]codelist_mapping!A:C,3,FALSE)))</f>
        <v>GTIR100</v>
      </c>
      <c r="L247" s="6" t="str">
        <f>IF([1]source_data!G249="","",IF([1]source_data!J249="","",VLOOKUP([1]source_data!J249,[1]codelist_mapping!A:C,3,FALSE)))</f>
        <v/>
      </c>
      <c r="M247" s="6" t="str">
        <f>IF([1]source_data!G249="","",IF([1]source_data!K249="","",IF([1]source_data!M249&lt;&gt;"",CONCATENATE(VLOOKUP([1]source_data!K249,[1]codelist_mapping!F:H,3,FALSE)&amp;";"&amp;VLOOKUP([1]source_data!L249,[1]codelist_mapping!F:H,3,FALSE)&amp;";"&amp;VLOOKUP([1]source_data!M249,[1]codelist_mapping!F:H,3,FALSE)),IF([1]source_data!L249&lt;&gt;"",CONCATENATE(VLOOKUP([1]source_data!K249,[1]codelist_mapping!F:H,3,FALSE)&amp;";"&amp;VLOOKUP([1]source_data!L249,[1]codelist_mapping!F:H,3,FALSE)),IF([1]source_data!K249&lt;&gt;"",CONCATENATE(VLOOKUP([1]source_data!K249,[1]codelist_mapping!F:H,3,FALSE)))))))</f>
        <v>GTIP170</v>
      </c>
      <c r="N247" s="9" t="str">
        <f>IF([1]source_data!G249="","",IF([1]source_data!D249="","",VLOOKUP([1]source_data!D249,[1]geo_data!A:I,9,FALSE)))</f>
        <v>Galley Common</v>
      </c>
      <c r="O247" s="9" t="str">
        <f>IF([1]source_data!G249="","",IF([1]source_data!D249="","",VLOOKUP([1]source_data!D249,[1]geo_data!A:I,8,FALSE)))</f>
        <v>E05007482</v>
      </c>
      <c r="P247" s="9" t="str">
        <f>IF([1]source_data!G249="","",IF(LEFT(O247,3)="E05","WD",IF(LEFT(O247,3)="S13","WD",IF(LEFT(O247,3)="W05","WD",IF(LEFT(O247,3)="W06","UA",IF(LEFT(O247,3)="S12","CA",IF(LEFT(O247,3)="E06","UA",IF(LEFT(O247,3)="E07","NMD",IF(LEFT(O247,3)="E08","MD",IF(LEFT(O247,3)="E09","LONB"))))))))))</f>
        <v>WD</v>
      </c>
      <c r="Q247" s="9" t="str">
        <f>IF([1]source_data!G249="","",IF([1]source_data!D249="","",VLOOKUP([1]source_data!D249,[1]geo_data!A:I,7,FALSE)))</f>
        <v>Nuneaton and Bedworth</v>
      </c>
      <c r="R247" s="9" t="str">
        <f>IF([1]source_data!G249="","",IF([1]source_data!D249="","",VLOOKUP([1]source_data!D249,[1]geo_data!A:I,6,FALSE)))</f>
        <v>E07000219</v>
      </c>
      <c r="S247" s="9" t="str">
        <f>IF([1]source_data!G249="","",IF(LEFT(R247,3)="E05","WD",IF(LEFT(R247,3)="S13","WD",IF(LEFT(R247,3)="W05","WD",IF(LEFT(R247,3)="W06","UA",IF(LEFT(R247,3)="S12","CA",IF(LEFT(R247,3)="E06","UA",IF(LEFT(R247,3)="E07","NMD",IF(LEFT(R247,3)="E08","MD",IF(LEFT(R247,3)="E09","LONB"))))))))))</f>
        <v>NMD</v>
      </c>
      <c r="T247" s="6" t="str">
        <f>IF([1]source_data!G249="","",IF([1]source_data!N249="","",[1]source_data!N249))</f>
        <v>Critical Incident Grant</v>
      </c>
      <c r="U247" s="10">
        <f>IF([1]source_data!G249="","",[1]tailored_settings!$B$8)</f>
        <v>45622</v>
      </c>
      <c r="V247" s="6" t="str">
        <f>IF([1]source_data!G249="","",[1]tailored_settings!$B$9)</f>
        <v>http://www.longleigh.org/</v>
      </c>
      <c r="W247" s="8">
        <f>IF([1]source_data!G249="","",IF([1]source_data!O249="","",[1]source_data!O249))</f>
        <v>45251</v>
      </c>
      <c r="X247" s="8">
        <f>IF([1]source_data!G249="","",IF([1]source_data!P249="","",[1]source_data!P249))</f>
        <v>45265</v>
      </c>
      <c r="Y247" s="6" t="str">
        <f>IF([1]source_data!G249="","",IF([1]source_data!Q249="","",[1]source_data!Q249))</f>
        <v/>
      </c>
      <c r="Z247" s="11" t="str">
        <f>IF([1]source_data!G249="","",IF([1]source_data!I249="","",[1]tailored_settings!$B$10))</f>
        <v>Primary grant reason</v>
      </c>
      <c r="AA247" s="11" t="str">
        <f>IF([1]source_data!G249="","",IF([1]source_data!I249="","",[1]source_data!I249))</f>
        <v>5. Customer/family having been the victims of a reported crime in their home.</v>
      </c>
      <c r="AB247" s="11" t="str">
        <f>IF([1]source_data!G249="","",IF([1]source_data!J249="","",[1]tailored_settings!$B$11))</f>
        <v/>
      </c>
      <c r="AC247" s="11" t="str">
        <f>IF([1]source_data!G249="","",IF([1]source_data!J249="","",[1]source_data!J249))</f>
        <v/>
      </c>
      <c r="AD247" s="11" t="str">
        <f>IF([1]source_data!G249="","",IF([1]source_data!K249="","",[1]tailored_settings!$B$12))</f>
        <v>Grant purpose</v>
      </c>
      <c r="AE247" s="11" t="str">
        <f>IF([1]source_data!G249="","",IF([1]source_data!K249="","",[1]source_data!K249))</f>
        <v>Funeral Costs</v>
      </c>
      <c r="AF247" s="11" t="str">
        <f>IF([1]source_data!G249="","",IF([1]source_data!L249="","",[1]tailored_settings!$B$13))</f>
        <v/>
      </c>
      <c r="AG247" s="11" t="str">
        <f>IF([1]source_data!G249="","",IF([1]source_data!L249="","",[1]source_data!L249))</f>
        <v/>
      </c>
      <c r="AH247" s="11" t="str">
        <f>IF([1]source_data!G249="","",IF([1]source_data!M249="","",[1]tailored_settings!$B$14))</f>
        <v/>
      </c>
      <c r="AI247" s="11" t="str">
        <f>IF([1]source_data!G249="","",IF([1]source_data!M249="","",[1]source_data!M249))</f>
        <v/>
      </c>
    </row>
    <row r="248" spans="1:35" x14ac:dyDescent="0.2">
      <c r="A248" s="6" t="str">
        <f>IF([1]source_data!G250="","",IF(AND([1]source_data!C250&lt;&gt;"",[1]tailored_settings!$B$15="Publish"),CONCATENATE([1]tailored_settings!$B$2&amp;[1]source_data!C250),IF(AND([1]source_data!C250&lt;&gt;"",[1]tailored_settings!$B$15="Do not publish"),CONCATENATE([1]tailored_settings!$B$2&amp;TEXT(ROW(A248)-1,"0000")&amp;"_"&amp;TEXT(F248,"yyyy-mm")),CONCATENATE([1]tailored_settings!$B$2&amp;TEXT(ROW(A248)-1,"0000")&amp;"_"&amp;TEXT(F248,"yyyy-mm")))))</f>
        <v>360G-Longleigh-E23-00280W</v>
      </c>
      <c r="B248" s="6" t="str">
        <f>IF([1]source_data!G250="","",IF([1]source_data!E250&lt;&gt;"",[1]source_data!E250,CONCATENATE("Grant to "&amp;G248)))</f>
        <v>Grant to Individual Recipient</v>
      </c>
      <c r="C248" s="6" t="str">
        <f>IF([1]source_data!G250="","",IF([1]source_data!F250="","",[1]source_data!F250))</f>
        <v>Helping to alleviate financial hardship</v>
      </c>
      <c r="D248" s="7">
        <f>IF([1]source_data!G250="","",IF([1]source_data!G250="","",[1]source_data!G250))</f>
        <v>783.85</v>
      </c>
      <c r="E248" s="6" t="str">
        <f>IF([1]source_data!G250="","",[1]tailored_settings!$B$3)</f>
        <v>GBP</v>
      </c>
      <c r="F248" s="8">
        <f>IF([1]source_data!G250="","",IF([1]source_data!H250="","",[1]source_data!H250))</f>
        <v>45251</v>
      </c>
      <c r="G248" s="6" t="str">
        <f>IF([1]source_data!G250="","",[1]tailored_settings!$B$5)</f>
        <v>Individual Recipient</v>
      </c>
      <c r="H248" s="6" t="str">
        <f>IF([1]source_data!G250="","",IF(AND([1]source_data!A250&lt;&gt;"",[1]tailored_settings!$B$16="Publish"),CONCATENATE([1]tailored_settings!$B$2&amp;[1]source_data!A250),IF(AND([1]source_data!A250&lt;&gt;"",[1]tailored_settings!$B$16="Do not publish"),CONCATENATE([1]tailored_settings!$B$4&amp;TEXT(ROW(A248)-1,"0000")&amp;"_"&amp;TEXT(F248,"yyyy-mm")),CONCATENATE([1]tailored_settings!$B$4&amp;TEXT(ROW(A248)-1,"0000")&amp;"_"&amp;TEXT(F248,"yyyy-mm")))))</f>
        <v>360G-Longleigh-IND-0247_2023-11</v>
      </c>
      <c r="I248" s="6" t="str">
        <f>IF([1]source_data!G250="","",[1]tailored_settings!$B$7)</f>
        <v>Longleigh Foundation</v>
      </c>
      <c r="J248" s="6" t="str">
        <f>IF([1]source_data!G250="","",[1]tailored_settings!$B$6)</f>
        <v>GB-CHC-1169016</v>
      </c>
      <c r="K248" s="6" t="str">
        <f>IF([1]source_data!G250="","",IF([1]source_data!I250="","",VLOOKUP([1]source_data!I250,[1]codelist_mapping!A:C,3,FALSE)))</f>
        <v>GTIR080</v>
      </c>
      <c r="L248" s="6" t="str">
        <f>IF([1]source_data!G250="","",IF([1]source_data!J250="","",VLOOKUP([1]source_data!J250,[1]codelist_mapping!A:C,3,FALSE)))</f>
        <v>GTIR060</v>
      </c>
      <c r="M248" s="6" t="str">
        <f>IF([1]source_data!G250="","",IF([1]source_data!K250="","",IF([1]source_data!M250&lt;&gt;"",CONCATENATE(VLOOKUP([1]source_data!K250,[1]codelist_mapping!F:H,3,FALSE)&amp;";"&amp;VLOOKUP([1]source_data!L250,[1]codelist_mapping!F:H,3,FALSE)&amp;";"&amp;VLOOKUP([1]source_data!M250,[1]codelist_mapping!F:H,3,FALSE)),IF([1]source_data!L250&lt;&gt;"",CONCATENATE(VLOOKUP([1]source_data!K250,[1]codelist_mapping!F:H,3,FALSE)&amp;";"&amp;VLOOKUP([1]source_data!L250,[1]codelist_mapping!F:H,3,FALSE)),IF([1]source_data!K250&lt;&gt;"",CONCATENATE(VLOOKUP([1]source_data!K250,[1]codelist_mapping!F:H,3,FALSE)))))))</f>
        <v>GTIP020;GTIP060</v>
      </c>
      <c r="N248" s="9" t="str">
        <f>IF([1]source_data!G250="","",IF([1]source_data!D250="","",VLOOKUP([1]source_data!D250,[1]geo_data!A:I,9,FALSE)))</f>
        <v>Wish</v>
      </c>
      <c r="O248" s="9" t="str">
        <f>IF([1]source_data!G250="","",IF([1]source_data!D250="","",VLOOKUP([1]source_data!D250,[1]geo_data!A:I,8,FALSE)))</f>
        <v>E05015419</v>
      </c>
      <c r="P248" s="9" t="str">
        <f>IF([1]source_data!G250="","",IF(LEFT(O248,3)="E05","WD",IF(LEFT(O248,3)="S13","WD",IF(LEFT(O248,3)="W05","WD",IF(LEFT(O248,3)="W06","UA",IF(LEFT(O248,3)="S12","CA",IF(LEFT(O248,3)="E06","UA",IF(LEFT(O248,3)="E07","NMD",IF(LEFT(O248,3)="E08","MD",IF(LEFT(O248,3)="E09","LONB"))))))))))</f>
        <v>WD</v>
      </c>
      <c r="Q248" s="9" t="str">
        <f>IF([1]source_data!G250="","",IF([1]source_data!D250="","",VLOOKUP([1]source_data!D250,[1]geo_data!A:I,7,FALSE)))</f>
        <v>Brighton and Hove</v>
      </c>
      <c r="R248" s="9" t="str">
        <f>IF([1]source_data!G250="","",IF([1]source_data!D250="","",VLOOKUP([1]source_data!D250,[1]geo_data!A:I,6,FALSE)))</f>
        <v>E06000043</v>
      </c>
      <c r="S248" s="9" t="str">
        <f>IF([1]source_data!G250="","",IF(LEFT(R248,3)="E05","WD",IF(LEFT(R248,3)="S13","WD",IF(LEFT(R248,3)="W05","WD",IF(LEFT(R248,3)="W06","UA",IF(LEFT(R248,3)="S12","CA",IF(LEFT(R248,3)="E06","UA",IF(LEFT(R248,3)="E07","NMD",IF(LEFT(R248,3)="E08","MD",IF(LEFT(R248,3)="E09","LONB"))))))))))</f>
        <v>UA</v>
      </c>
      <c r="T248" s="6" t="str">
        <f>IF([1]source_data!G250="","",IF([1]source_data!N250="","",[1]source_data!N250))</f>
        <v>Hardship Grant</v>
      </c>
      <c r="U248" s="10">
        <f>IF([1]source_data!G250="","",[1]tailored_settings!$B$8)</f>
        <v>45622</v>
      </c>
      <c r="V248" s="6" t="str">
        <f>IF([1]source_data!G250="","",[1]tailored_settings!$B$9)</f>
        <v>http://www.longleigh.org/</v>
      </c>
      <c r="W248" s="8">
        <f>IF([1]source_data!G250="","",IF([1]source_data!O250="","",[1]source_data!O250))</f>
        <v>45251</v>
      </c>
      <c r="X248" s="8">
        <f>IF([1]source_data!G250="","",IF([1]source_data!P250="","",[1]source_data!P250))</f>
        <v>45289</v>
      </c>
      <c r="Y248" s="6" t="str">
        <f>IF([1]source_data!G250="","",IF([1]source_data!Q250="","",[1]source_data!Q250))</f>
        <v/>
      </c>
      <c r="Z248" s="11" t="str">
        <f>IF([1]source_data!G250="","",IF([1]source_data!I250="","",[1]tailored_settings!$B$10))</f>
        <v>Primary grant reason</v>
      </c>
      <c r="AA248" s="11" t="str">
        <f>IF([1]source_data!G250="","",IF([1]source_data!I250="","",[1]source_data!I250))</f>
        <v>3  Customer/family moving from homelessness/supported living into independent living</v>
      </c>
      <c r="AB248" s="11" t="str">
        <f>IF([1]source_data!G250="","",IF([1]source_data!J250="","",[1]tailored_settings!$B$11))</f>
        <v>Secondary grant reason</v>
      </c>
      <c r="AC248" s="11" t="str">
        <f>IF([1]source_data!G250="","",IF([1]source_data!J250="","",[1]source_data!J250))</f>
        <v>4. Customer/family fleeing from a violent or abusive relationship</v>
      </c>
      <c r="AD248" s="11" t="str">
        <f>IF([1]source_data!G250="","",IF([1]source_data!K250="","",[1]tailored_settings!$B$12))</f>
        <v>Grant purpose</v>
      </c>
      <c r="AE248" s="11" t="str">
        <f>IF([1]source_data!G250="","",IF([1]source_data!K250="","",[1]source_data!K250))</f>
        <v xml:space="preserve">Furniture </v>
      </c>
      <c r="AF248" s="11" t="str">
        <f>IF([1]source_data!G250="","",IF([1]source_data!L250="","",[1]tailored_settings!$B$13))</f>
        <v>Grant purpose</v>
      </c>
      <c r="AG248" s="11" t="str">
        <f>IF([1]source_data!G250="","",IF([1]source_data!L250="","",[1]source_data!L250))</f>
        <v>Voucher for small household items</v>
      </c>
      <c r="AH248" s="11" t="str">
        <f>IF([1]source_data!G250="","",IF([1]source_data!M250="","",[1]tailored_settings!$B$14))</f>
        <v/>
      </c>
      <c r="AI248" s="11" t="str">
        <f>IF([1]source_data!G250="","",IF([1]source_data!M250="","",[1]source_data!M250))</f>
        <v/>
      </c>
    </row>
    <row r="249" spans="1:35" x14ac:dyDescent="0.2">
      <c r="A249" s="6" t="str">
        <f>IF([1]source_data!G251="","",IF(AND([1]source_data!C251&lt;&gt;"",[1]tailored_settings!$B$15="Publish"),CONCATENATE([1]tailored_settings!$B$2&amp;[1]source_data!C251),IF(AND([1]source_data!C251&lt;&gt;"",[1]tailored_settings!$B$15="Do not publish"),CONCATENATE([1]tailored_settings!$B$2&amp;TEXT(ROW(A249)-1,"0000")&amp;"_"&amp;TEXT(F249,"yyyy-mm")),CONCATENATE([1]tailored_settings!$B$2&amp;TEXT(ROW(A249)-1,"0000")&amp;"_"&amp;TEXT(F249,"yyyy-mm")))))</f>
        <v>360G-Longleigh-E23-00281W</v>
      </c>
      <c r="B249" s="6" t="str">
        <f>IF([1]source_data!G251="","",IF([1]source_data!E251&lt;&gt;"",[1]source_data!E251,CONCATENATE("Grant to "&amp;G249)))</f>
        <v>Grant to Individual Recipient</v>
      </c>
      <c r="C249" s="6" t="str">
        <f>IF([1]source_data!G251="","",IF([1]source_data!F251="","",[1]source_data!F251))</f>
        <v>Helping to alleviate financial hardship</v>
      </c>
      <c r="D249" s="7">
        <f>IF([1]source_data!G251="","",IF([1]source_data!G251="","",[1]source_data!G251))</f>
        <v>879.61</v>
      </c>
      <c r="E249" s="6" t="str">
        <f>IF([1]source_data!G251="","",[1]tailored_settings!$B$3)</f>
        <v>GBP</v>
      </c>
      <c r="F249" s="8">
        <f>IF([1]source_data!G251="","",IF([1]source_data!H251="","",[1]source_data!H251))</f>
        <v>45251</v>
      </c>
      <c r="G249" s="6" t="str">
        <f>IF([1]source_data!G251="","",[1]tailored_settings!$B$5)</f>
        <v>Individual Recipient</v>
      </c>
      <c r="H249" s="6" t="str">
        <f>IF([1]source_data!G251="","",IF(AND([1]source_data!A251&lt;&gt;"",[1]tailored_settings!$B$16="Publish"),CONCATENATE([1]tailored_settings!$B$2&amp;[1]source_data!A251),IF(AND([1]source_data!A251&lt;&gt;"",[1]tailored_settings!$B$16="Do not publish"),CONCATENATE([1]tailored_settings!$B$4&amp;TEXT(ROW(A249)-1,"0000")&amp;"_"&amp;TEXT(F249,"yyyy-mm")),CONCATENATE([1]tailored_settings!$B$4&amp;TEXT(ROW(A249)-1,"0000")&amp;"_"&amp;TEXT(F249,"yyyy-mm")))))</f>
        <v>360G-Longleigh-IND-0248_2023-11</v>
      </c>
      <c r="I249" s="6" t="str">
        <f>IF([1]source_data!G251="","",[1]tailored_settings!$B$7)</f>
        <v>Longleigh Foundation</v>
      </c>
      <c r="J249" s="6" t="str">
        <f>IF([1]source_data!G251="","",[1]tailored_settings!$B$6)</f>
        <v>GB-CHC-1169016</v>
      </c>
      <c r="K249" s="6" t="str">
        <f>IF([1]source_data!G251="","",IF([1]source_data!I251="","",VLOOKUP([1]source_data!I251,[1]codelist_mapping!A:C,3,FALSE)))</f>
        <v>GTIR040</v>
      </c>
      <c r="L249" s="6" t="str">
        <f>IF([1]source_data!G251="","",IF([1]source_data!J251="","",VLOOKUP([1]source_data!J251,[1]codelist_mapping!A:C,3,FALSE)))</f>
        <v>GTIR060</v>
      </c>
      <c r="M249" s="6" t="str">
        <f>IF([1]source_data!G251="","",IF([1]source_data!K251="","",IF([1]source_data!M251&lt;&gt;"",CONCATENATE(VLOOKUP([1]source_data!K251,[1]codelist_mapping!F:H,3,FALSE)&amp;";"&amp;VLOOKUP([1]source_data!L251,[1]codelist_mapping!F:H,3,FALSE)&amp;";"&amp;VLOOKUP([1]source_data!M251,[1]codelist_mapping!F:H,3,FALSE)),IF([1]source_data!L251&lt;&gt;"",CONCATENATE(VLOOKUP([1]source_data!K251,[1]codelist_mapping!F:H,3,FALSE)&amp;";"&amp;VLOOKUP([1]source_data!L251,[1]codelist_mapping!F:H,3,FALSE)),IF([1]source_data!K251&lt;&gt;"",CONCATENATE(VLOOKUP([1]source_data!K251,[1]codelist_mapping!F:H,3,FALSE)))))))</f>
        <v>GTIP020;GTIP050;GTIP070</v>
      </c>
      <c r="N249" s="9" t="str">
        <f>IF([1]source_data!G251="","",IF([1]source_data!D251="","",VLOOKUP([1]source_data!D251,[1]geo_data!A:I,9,FALSE)))</f>
        <v>Weston-super-Mare South</v>
      </c>
      <c r="O249" s="9" t="str">
        <f>IF([1]source_data!G251="","",IF([1]source_data!D251="","",VLOOKUP([1]source_data!D251,[1]geo_data!A:I,8,FALSE)))</f>
        <v>E05010297</v>
      </c>
      <c r="P249" s="9" t="str">
        <f>IF([1]source_data!G251="","",IF(LEFT(O249,3)="E05","WD",IF(LEFT(O249,3)="S13","WD",IF(LEFT(O249,3)="W05","WD",IF(LEFT(O249,3)="W06","UA",IF(LEFT(O249,3)="S12","CA",IF(LEFT(O249,3)="E06","UA",IF(LEFT(O249,3)="E07","NMD",IF(LEFT(O249,3)="E08","MD",IF(LEFT(O249,3)="E09","LONB"))))))))))</f>
        <v>WD</v>
      </c>
      <c r="Q249" s="9" t="str">
        <f>IF([1]source_data!G251="","",IF([1]source_data!D251="","",VLOOKUP([1]source_data!D251,[1]geo_data!A:I,7,FALSE)))</f>
        <v>North Somerset</v>
      </c>
      <c r="R249" s="9" t="str">
        <f>IF([1]source_data!G251="","",IF([1]source_data!D251="","",VLOOKUP([1]source_data!D251,[1]geo_data!A:I,6,FALSE)))</f>
        <v>E06000024</v>
      </c>
      <c r="S249" s="9" t="str">
        <f>IF([1]source_data!G251="","",IF(LEFT(R249,3)="E05","WD",IF(LEFT(R249,3)="S13","WD",IF(LEFT(R249,3)="W05","WD",IF(LEFT(R249,3)="W06","UA",IF(LEFT(R249,3)="S12","CA",IF(LEFT(R249,3)="E06","UA",IF(LEFT(R249,3)="E07","NMD",IF(LEFT(R249,3)="E08","MD",IF(LEFT(R249,3)="E09","LONB"))))))))))</f>
        <v>UA</v>
      </c>
      <c r="T249" s="6" t="str">
        <f>IF([1]source_data!G251="","",IF([1]source_data!N251="","",[1]source_data!N251))</f>
        <v>Hardship Grant</v>
      </c>
      <c r="U249" s="10">
        <f>IF([1]source_data!G251="","",[1]tailored_settings!$B$8)</f>
        <v>45622</v>
      </c>
      <c r="V249" s="6" t="str">
        <f>IF([1]source_data!G251="","",[1]tailored_settings!$B$9)</f>
        <v>http://www.longleigh.org/</v>
      </c>
      <c r="W249" s="8">
        <f>IF([1]source_data!G251="","",IF([1]source_data!O251="","",[1]source_data!O251))</f>
        <v>45251</v>
      </c>
      <c r="X249" s="8">
        <f>IF([1]source_data!G251="","",IF([1]source_data!P251="","",[1]source_data!P251))</f>
        <v>45314</v>
      </c>
      <c r="Y249" s="6" t="str">
        <f>IF([1]source_data!G251="","",IF([1]source_data!Q251="","",[1]source_data!Q251))</f>
        <v/>
      </c>
      <c r="Z249" s="11" t="str">
        <f>IF([1]source_data!G251="","",IF([1]source_data!I251="","",[1]tailored_settings!$B$10))</f>
        <v>Primary grant reason</v>
      </c>
      <c r="AA249" s="11" t="str">
        <f>IF([1]source_data!G251="","",IF([1]source_data!I251="","",[1]source_data!I251))</f>
        <v>2. Customer receiving medication and/or therapy for a mental health condition or substance addiction</v>
      </c>
      <c r="AB249" s="11" t="str">
        <f>IF([1]source_data!G251="","",IF([1]source_data!J251="","",[1]tailored_settings!$B$11))</f>
        <v>Secondary grant reason</v>
      </c>
      <c r="AC249" s="11" t="str">
        <f>IF([1]source_data!G251="","",IF([1]source_data!J251="","",[1]source_data!J251))</f>
        <v>4. Customer/family fleeing from a violent or abusive relationship</v>
      </c>
      <c r="AD249" s="11" t="str">
        <f>IF([1]source_data!G251="","",IF([1]source_data!K251="","",[1]tailored_settings!$B$12))</f>
        <v>Grant purpose</v>
      </c>
      <c r="AE249" s="11" t="str">
        <f>IF([1]source_data!G251="","",IF([1]source_data!K251="","",[1]source_data!K251))</f>
        <v xml:space="preserve">Furniture </v>
      </c>
      <c r="AF249" s="11" t="str">
        <f>IF([1]source_data!G251="","",IF([1]source_data!L251="","",[1]tailored_settings!$B$13))</f>
        <v>Grant purpose</v>
      </c>
      <c r="AG249" s="11" t="str">
        <f>IF([1]source_data!G251="","",IF([1]source_data!L251="","",[1]source_data!L251))</f>
        <v>Utility vouchers</v>
      </c>
      <c r="AH249" s="11" t="str">
        <f>IF([1]source_data!G251="","",IF([1]source_data!M251="","",[1]tailored_settings!$B$14))</f>
        <v>Grant purpose</v>
      </c>
      <c r="AI249" s="11" t="str">
        <f>IF([1]source_data!G251="","",IF([1]source_data!M251="","",[1]source_data!M251))</f>
        <v>Food vouchers</v>
      </c>
    </row>
    <row r="250" spans="1:35" x14ac:dyDescent="0.2">
      <c r="A250" s="6" t="str">
        <f>IF([1]source_data!G252="","",IF(AND([1]source_data!C252&lt;&gt;"",[1]tailored_settings!$B$15="Publish"),CONCATENATE([1]tailored_settings!$B$2&amp;[1]source_data!C252),IF(AND([1]source_data!C252&lt;&gt;"",[1]tailored_settings!$B$15="Do not publish"),CONCATENATE([1]tailored_settings!$B$2&amp;TEXT(ROW(A250)-1,"0000")&amp;"_"&amp;TEXT(F250,"yyyy-mm")),CONCATENATE([1]tailored_settings!$B$2&amp;TEXT(ROW(A250)-1,"0000")&amp;"_"&amp;TEXT(F250,"yyyy-mm")))))</f>
        <v>360G-Longleigh-E23-00282W</v>
      </c>
      <c r="B250" s="6" t="str">
        <f>IF([1]source_data!G252="","",IF([1]source_data!E252&lt;&gt;"",[1]source_data!E252,CONCATENATE("Grant to "&amp;G250)))</f>
        <v>Grant to Individual Recipient</v>
      </c>
      <c r="C250" s="6" t="str">
        <f>IF([1]source_data!G252="","",IF([1]source_data!F252="","",[1]source_data!F252))</f>
        <v>Helping to alleviate financial hardship</v>
      </c>
      <c r="D250" s="7">
        <f>IF([1]source_data!G252="","",IF([1]source_data!G252="","",[1]source_data!G252))</f>
        <v>786.78</v>
      </c>
      <c r="E250" s="6" t="str">
        <f>IF([1]source_data!G252="","",[1]tailored_settings!$B$3)</f>
        <v>GBP</v>
      </c>
      <c r="F250" s="8">
        <f>IF([1]source_data!G252="","",IF([1]source_data!H252="","",[1]source_data!H252))</f>
        <v>45251</v>
      </c>
      <c r="G250" s="6" t="str">
        <f>IF([1]source_data!G252="","",[1]tailored_settings!$B$5)</f>
        <v>Individual Recipient</v>
      </c>
      <c r="H250" s="6" t="str">
        <f>IF([1]source_data!G252="","",IF(AND([1]source_data!A252&lt;&gt;"",[1]tailored_settings!$B$16="Publish"),CONCATENATE([1]tailored_settings!$B$2&amp;[1]source_data!A252),IF(AND([1]source_data!A252&lt;&gt;"",[1]tailored_settings!$B$16="Do not publish"),CONCATENATE([1]tailored_settings!$B$4&amp;TEXT(ROW(A250)-1,"0000")&amp;"_"&amp;TEXT(F250,"yyyy-mm")),CONCATENATE([1]tailored_settings!$B$4&amp;TEXT(ROW(A250)-1,"0000")&amp;"_"&amp;TEXT(F250,"yyyy-mm")))))</f>
        <v>360G-Longleigh-IND-0249_2023-11</v>
      </c>
      <c r="I250" s="6" t="str">
        <f>IF([1]source_data!G252="","",[1]tailored_settings!$B$7)</f>
        <v>Longleigh Foundation</v>
      </c>
      <c r="J250" s="6" t="str">
        <f>IF([1]source_data!G252="","",[1]tailored_settings!$B$6)</f>
        <v>GB-CHC-1169016</v>
      </c>
      <c r="K250" s="6" t="str">
        <f>IF([1]source_data!G252="","",IF([1]source_data!I252="","",VLOOKUP([1]source_data!I252,[1]codelist_mapping!A:C,3,FALSE)))</f>
        <v>GTIR030</v>
      </c>
      <c r="L250" s="6" t="str">
        <f>IF([1]source_data!G252="","",IF([1]source_data!J252="","",VLOOKUP([1]source_data!J252,[1]codelist_mapping!A:C,3,FALSE)))</f>
        <v>GTIR080</v>
      </c>
      <c r="M250" s="6" t="str">
        <f>IF([1]source_data!G252="","",IF([1]source_data!K252="","",IF([1]source_data!M252&lt;&gt;"",CONCATENATE(VLOOKUP([1]source_data!K252,[1]codelist_mapping!F:H,3,FALSE)&amp;";"&amp;VLOOKUP([1]source_data!L252,[1]codelist_mapping!F:H,3,FALSE)&amp;";"&amp;VLOOKUP([1]source_data!M252,[1]codelist_mapping!F:H,3,FALSE)),IF([1]source_data!L252&lt;&gt;"",CONCATENATE(VLOOKUP([1]source_data!K252,[1]codelist_mapping!F:H,3,FALSE)&amp;";"&amp;VLOOKUP([1]source_data!L252,[1]codelist_mapping!F:H,3,FALSE)),IF([1]source_data!K252&lt;&gt;"",CONCATENATE(VLOOKUP([1]source_data!K252,[1]codelist_mapping!F:H,3,FALSE)))))))</f>
        <v>GTIP020</v>
      </c>
      <c r="N250" s="9" t="str">
        <f>IF([1]source_data!G252="","",IF([1]source_data!D252="","",VLOOKUP([1]source_data!D252,[1]geo_data!A:I,9,FALSE)))</f>
        <v>Dishley, Hathern &amp; Thorpe Acre</v>
      </c>
      <c r="O250" s="9" t="str">
        <f>IF([1]source_data!G252="","",IF([1]source_data!D252="","",VLOOKUP([1]source_data!D252,[1]geo_data!A:I,8,FALSE)))</f>
        <v>E05014670</v>
      </c>
      <c r="P250" s="9" t="str">
        <f>IF([1]source_data!G252="","",IF(LEFT(O250,3)="E05","WD",IF(LEFT(O250,3)="S13","WD",IF(LEFT(O250,3)="W05","WD",IF(LEFT(O250,3)="W06","UA",IF(LEFT(O250,3)="S12","CA",IF(LEFT(O250,3)="E06","UA",IF(LEFT(O250,3)="E07","NMD",IF(LEFT(O250,3)="E08","MD",IF(LEFT(O250,3)="E09","LONB"))))))))))</f>
        <v>WD</v>
      </c>
      <c r="Q250" s="9" t="str">
        <f>IF([1]source_data!G252="","",IF([1]source_data!D252="","",VLOOKUP([1]source_data!D252,[1]geo_data!A:I,7,FALSE)))</f>
        <v>Charnwood</v>
      </c>
      <c r="R250" s="9" t="str">
        <f>IF([1]source_data!G252="","",IF([1]source_data!D252="","",VLOOKUP([1]source_data!D252,[1]geo_data!A:I,6,FALSE)))</f>
        <v>E07000130</v>
      </c>
      <c r="S250" s="9" t="str">
        <f>IF([1]source_data!G252="","",IF(LEFT(R250,3)="E05","WD",IF(LEFT(R250,3)="S13","WD",IF(LEFT(R250,3)="W05","WD",IF(LEFT(R250,3)="W06","UA",IF(LEFT(R250,3)="S12","CA",IF(LEFT(R250,3)="E06","UA",IF(LEFT(R250,3)="E07","NMD",IF(LEFT(R250,3)="E08","MD",IF(LEFT(R250,3)="E09","LONB"))))))))))</f>
        <v>NMD</v>
      </c>
      <c r="T250" s="6" t="str">
        <f>IF([1]source_data!G252="","",IF([1]source_data!N252="","",[1]source_data!N252))</f>
        <v>Hardship Grant</v>
      </c>
      <c r="U250" s="10">
        <f>IF([1]source_data!G252="","",[1]tailored_settings!$B$8)</f>
        <v>45622</v>
      </c>
      <c r="V250" s="6" t="str">
        <f>IF([1]source_data!G252="","",[1]tailored_settings!$B$9)</f>
        <v>http://www.longleigh.org/</v>
      </c>
      <c r="W250" s="8">
        <f>IF([1]source_data!G252="","",IF([1]source_data!O252="","",[1]source_data!O252))</f>
        <v>45251</v>
      </c>
      <c r="X250" s="8">
        <f>IF([1]source_data!G252="","",IF([1]source_data!P252="","",[1]source_data!P252))</f>
        <v>45321</v>
      </c>
      <c r="Y250" s="6" t="str">
        <f>IF([1]source_data!G252="","",IF([1]source_data!Q252="","",[1]source_data!Q252))</f>
        <v/>
      </c>
      <c r="Z250" s="11" t="str">
        <f>IF([1]source_data!G252="","",IF([1]source_data!I252="","",[1]tailored_settings!$B$10))</f>
        <v>Primary grant reason</v>
      </c>
      <c r="AA250" s="11" t="str">
        <f>IF([1]source_data!G252="","",IF([1]source_data!I252="","",[1]source_data!I252))</f>
        <v>1. Customer (or family member residing with them) with a diagnosed condition or disability (physical and/or sensory and/or behavioural)</v>
      </c>
      <c r="AB250" s="11" t="str">
        <f>IF([1]source_data!G252="","",IF([1]source_data!J252="","",[1]tailored_settings!$B$11))</f>
        <v>Secondary grant reason</v>
      </c>
      <c r="AC250" s="11" t="str">
        <f>IF([1]source_data!G252="","",IF([1]source_data!J252="","",[1]source_data!J252))</f>
        <v>3  Customer/family moving from homelessness/supported living into independent living</v>
      </c>
      <c r="AD250" s="11" t="str">
        <f>IF([1]source_data!G252="","",IF([1]source_data!K252="","",[1]tailored_settings!$B$12))</f>
        <v>Grant purpose</v>
      </c>
      <c r="AE250" s="11" t="str">
        <f>IF([1]source_data!G252="","",IF([1]source_data!K252="","",[1]source_data!K252))</f>
        <v xml:space="preserve">Furniture </v>
      </c>
      <c r="AF250" s="11" t="str">
        <f>IF([1]source_data!G252="","",IF([1]source_data!L252="","",[1]tailored_settings!$B$13))</f>
        <v/>
      </c>
      <c r="AG250" s="11" t="str">
        <f>IF([1]source_data!G252="","",IF([1]source_data!L252="","",[1]source_data!L252))</f>
        <v/>
      </c>
      <c r="AH250" s="11" t="str">
        <f>IF([1]source_data!G252="","",IF([1]source_data!M252="","",[1]tailored_settings!$B$14))</f>
        <v/>
      </c>
      <c r="AI250" s="11" t="str">
        <f>IF([1]source_data!G252="","",IF([1]source_data!M252="","",[1]source_data!M252))</f>
        <v/>
      </c>
    </row>
    <row r="251" spans="1:35" x14ac:dyDescent="0.2">
      <c r="A251" s="6" t="str">
        <f>IF([1]source_data!G253="","",IF(AND([1]source_data!C253&lt;&gt;"",[1]tailored_settings!$B$15="Publish"),CONCATENATE([1]tailored_settings!$B$2&amp;[1]source_data!C253),IF(AND([1]source_data!C253&lt;&gt;"",[1]tailored_settings!$B$15="Do not publish"),CONCATENATE([1]tailored_settings!$B$2&amp;TEXT(ROW(A251)-1,"0000")&amp;"_"&amp;TEXT(F251,"yyyy-mm")),CONCATENATE([1]tailored_settings!$B$2&amp;TEXT(ROW(A251)-1,"0000")&amp;"_"&amp;TEXT(F251,"yyyy-mm")))))</f>
        <v>360G-Longleigh-E23-00284W</v>
      </c>
      <c r="B251" s="6" t="str">
        <f>IF([1]source_data!G253="","",IF([1]source_data!E253&lt;&gt;"",[1]source_data!E253,CONCATENATE("Grant to "&amp;G251)))</f>
        <v>Grant to Individual Recipient</v>
      </c>
      <c r="C251" s="6" t="str">
        <f>IF([1]source_data!G253="","",IF([1]source_data!F253="","",[1]source_data!F253))</f>
        <v>Providing financial aid after an impactful incident</v>
      </c>
      <c r="D251" s="7">
        <f>IF([1]source_data!G253="","",IF([1]source_data!G253="","",[1]source_data!G253))</f>
        <v>2363.21</v>
      </c>
      <c r="E251" s="6" t="str">
        <f>IF([1]source_data!G253="","",[1]tailored_settings!$B$3)</f>
        <v>GBP</v>
      </c>
      <c r="F251" s="8">
        <f>IF([1]source_data!G253="","",IF([1]source_data!H253="","",[1]source_data!H253))</f>
        <v>45252</v>
      </c>
      <c r="G251" s="6" t="str">
        <f>IF([1]source_data!G253="","",[1]tailored_settings!$B$5)</f>
        <v>Individual Recipient</v>
      </c>
      <c r="H251" s="6" t="str">
        <f>IF([1]source_data!G253="","",IF(AND([1]source_data!A253&lt;&gt;"",[1]tailored_settings!$B$16="Publish"),CONCATENATE([1]tailored_settings!$B$2&amp;[1]source_data!A253),IF(AND([1]source_data!A253&lt;&gt;"",[1]tailored_settings!$B$16="Do not publish"),CONCATENATE([1]tailored_settings!$B$4&amp;TEXT(ROW(A251)-1,"0000")&amp;"_"&amp;TEXT(F251,"yyyy-mm")),CONCATENATE([1]tailored_settings!$B$4&amp;TEXT(ROW(A251)-1,"0000")&amp;"_"&amp;TEXT(F251,"yyyy-mm")))))</f>
        <v>360G-Longleigh-IND-0250_2023-11</v>
      </c>
      <c r="I251" s="6" t="str">
        <f>IF([1]source_data!G253="","",[1]tailored_settings!$B$7)</f>
        <v>Longleigh Foundation</v>
      </c>
      <c r="J251" s="6" t="str">
        <f>IF([1]source_data!G253="","",[1]tailored_settings!$B$6)</f>
        <v>GB-CHC-1169016</v>
      </c>
      <c r="K251" s="6" t="str">
        <f>IF([1]source_data!G253="","",IF([1]source_data!I253="","",VLOOKUP([1]source_data!I253,[1]codelist_mapping!A:C,3,FALSE)))</f>
        <v>GTIR040</v>
      </c>
      <c r="L251" s="6" t="str">
        <f>IF([1]source_data!G253="","",IF([1]source_data!J253="","",VLOOKUP([1]source_data!J253,[1]codelist_mapping!A:C,3,FALSE)))</f>
        <v/>
      </c>
      <c r="M251" s="6" t="str">
        <f>IF([1]source_data!G253="","",IF([1]source_data!K253="","",IF([1]source_data!M253&lt;&gt;"",CONCATENATE(VLOOKUP([1]source_data!K253,[1]codelist_mapping!F:H,3,FALSE)&amp;";"&amp;VLOOKUP([1]source_data!L253,[1]codelist_mapping!F:H,3,FALSE)&amp;";"&amp;VLOOKUP([1]source_data!M253,[1]codelist_mapping!F:H,3,FALSE)),IF([1]source_data!L253&lt;&gt;"",CONCATENATE(VLOOKUP([1]source_data!K253,[1]codelist_mapping!F:H,3,FALSE)&amp;";"&amp;VLOOKUP([1]source_data!L253,[1]codelist_mapping!F:H,3,FALSE)),IF([1]source_data!K253&lt;&gt;"",CONCATENATE(VLOOKUP([1]source_data!K253,[1]codelist_mapping!F:H,3,FALSE)))))))</f>
        <v>GTIP120;GTIP020;GTIP060</v>
      </c>
      <c r="N251" s="9" t="str">
        <f>IF([1]source_data!G253="","",IF([1]source_data!D253="","",VLOOKUP([1]source_data!D253,[1]geo_data!A:I,9,FALSE)))</f>
        <v>Foley Park &amp; Hoobrook</v>
      </c>
      <c r="O251" s="9" t="str">
        <f>IF([1]source_data!G253="","",IF([1]source_data!D253="","",VLOOKUP([1]source_data!D253,[1]geo_data!A:I,8,FALSE)))</f>
        <v>E05010507</v>
      </c>
      <c r="P251" s="9" t="str">
        <f>IF([1]source_data!G253="","",IF(LEFT(O251,3)="E05","WD",IF(LEFT(O251,3)="S13","WD",IF(LEFT(O251,3)="W05","WD",IF(LEFT(O251,3)="W06","UA",IF(LEFT(O251,3)="S12","CA",IF(LEFT(O251,3)="E06","UA",IF(LEFT(O251,3)="E07","NMD",IF(LEFT(O251,3)="E08","MD",IF(LEFT(O251,3)="E09","LONB"))))))))))</f>
        <v>WD</v>
      </c>
      <c r="Q251" s="9" t="str">
        <f>IF([1]source_data!G253="","",IF([1]source_data!D253="","",VLOOKUP([1]source_data!D253,[1]geo_data!A:I,7,FALSE)))</f>
        <v>Wyre Forest</v>
      </c>
      <c r="R251" s="9" t="str">
        <f>IF([1]source_data!G253="","",IF([1]source_data!D253="","",VLOOKUP([1]source_data!D253,[1]geo_data!A:I,6,FALSE)))</f>
        <v>E07000239</v>
      </c>
      <c r="S251" s="9" t="str">
        <f>IF([1]source_data!G253="","",IF(LEFT(R251,3)="E05","WD",IF(LEFT(R251,3)="S13","WD",IF(LEFT(R251,3)="W05","WD",IF(LEFT(R251,3)="W06","UA",IF(LEFT(R251,3)="S12","CA",IF(LEFT(R251,3)="E06","UA",IF(LEFT(R251,3)="E07","NMD",IF(LEFT(R251,3)="E08","MD",IF(LEFT(R251,3)="E09","LONB"))))))))))</f>
        <v>NMD</v>
      </c>
      <c r="T251" s="6" t="str">
        <f>IF([1]source_data!G253="","",IF([1]source_data!N253="","",[1]source_data!N253))</f>
        <v>Critical Incident Grant</v>
      </c>
      <c r="U251" s="10">
        <f>IF([1]source_data!G253="","",[1]tailored_settings!$B$8)</f>
        <v>45622</v>
      </c>
      <c r="V251" s="6" t="str">
        <f>IF([1]source_data!G253="","",[1]tailored_settings!$B$9)</f>
        <v>http://www.longleigh.org/</v>
      </c>
      <c r="W251" s="8">
        <f>IF([1]source_data!G253="","",IF([1]source_data!O253="","",[1]source_data!O253))</f>
        <v>45252</v>
      </c>
      <c r="X251" s="8">
        <f>IF([1]source_data!G253="","",IF([1]source_data!P253="","",[1]source_data!P253))</f>
        <v>45345</v>
      </c>
      <c r="Y251" s="6" t="str">
        <f>IF([1]source_data!G253="","",IF([1]source_data!Q253="","",[1]source_data!Q253))</f>
        <v/>
      </c>
      <c r="Z251" s="11" t="str">
        <f>IF([1]source_data!G253="","",IF([1]source_data!I253="","",[1]tailored_settings!$B$10))</f>
        <v>Primary grant reason</v>
      </c>
      <c r="AA251" s="11" t="str">
        <f>IF([1]source_data!G253="","",IF([1]source_data!I253="","",[1]source_data!I253))</f>
        <v>6a. Customer/family under the care of Social Services (Adult or Children’s) - MH</v>
      </c>
      <c r="AB251" s="11" t="str">
        <f>IF([1]source_data!G253="","",IF([1]source_data!J253="","",[1]tailored_settings!$B$11))</f>
        <v/>
      </c>
      <c r="AC251" s="11" t="str">
        <f>IF([1]source_data!G253="","",IF([1]source_data!J253="","",[1]source_data!J253))</f>
        <v/>
      </c>
      <c r="AD251" s="11" t="str">
        <f>IF([1]source_data!G253="","",IF([1]source_data!K253="","",[1]tailored_settings!$B$12))</f>
        <v>Grant purpose</v>
      </c>
      <c r="AE251" s="11" t="str">
        <f>IF([1]source_data!G253="","",IF([1]source_data!K253="","",[1]source_data!K253))</f>
        <v>House Deep Clean</v>
      </c>
      <c r="AF251" s="11" t="str">
        <f>IF([1]source_data!G253="","",IF([1]source_data!L253="","",[1]tailored_settings!$B$13))</f>
        <v>Grant purpose</v>
      </c>
      <c r="AG251" s="11" t="str">
        <f>IF([1]source_data!G253="","",IF([1]source_data!L253="","",[1]source_data!L253))</f>
        <v xml:space="preserve">Furniture </v>
      </c>
      <c r="AH251" s="11" t="str">
        <f>IF([1]source_data!G253="","",IF([1]source_data!M253="","",[1]tailored_settings!$B$14))</f>
        <v>Grant purpose</v>
      </c>
      <c r="AI251" s="11" t="str">
        <f>IF([1]source_data!G253="","",IF([1]source_data!M253="","",[1]source_data!M253))</f>
        <v>Voucher for small household items</v>
      </c>
    </row>
    <row r="252" spans="1:35" x14ac:dyDescent="0.2">
      <c r="A252" s="6" t="str">
        <f>IF([1]source_data!G254="","",IF(AND([1]source_data!C254&lt;&gt;"",[1]tailored_settings!$B$15="Publish"),CONCATENATE([1]tailored_settings!$B$2&amp;[1]source_data!C254),IF(AND([1]source_data!C254&lt;&gt;"",[1]tailored_settings!$B$15="Do not publish"),CONCATENATE([1]tailored_settings!$B$2&amp;TEXT(ROW(A252)-1,"0000")&amp;"_"&amp;TEXT(F252,"yyyy-mm")),CONCATENATE([1]tailored_settings!$B$2&amp;TEXT(ROW(A252)-1,"0000")&amp;"_"&amp;TEXT(F252,"yyyy-mm")))))</f>
        <v>360G-Longleigh-E23-00285W</v>
      </c>
      <c r="B252" s="6" t="str">
        <f>IF([1]source_data!G254="","",IF([1]source_data!E254&lt;&gt;"",[1]source_data!E254,CONCATENATE("Grant to "&amp;G252)))</f>
        <v>Grant to Individual Recipient</v>
      </c>
      <c r="C252" s="6" t="str">
        <f>IF([1]source_data!G254="","",IF([1]source_data!F254="","",[1]source_data!F254))</f>
        <v>Helping to alleviate financial hardship</v>
      </c>
      <c r="D252" s="7">
        <f>IF([1]source_data!G254="","",IF([1]source_data!G254="","",[1]source_data!G254))</f>
        <v>983</v>
      </c>
      <c r="E252" s="6" t="str">
        <f>IF([1]source_data!G254="","",[1]tailored_settings!$B$3)</f>
        <v>GBP</v>
      </c>
      <c r="F252" s="8">
        <f>IF([1]source_data!G254="","",IF([1]source_data!H254="","",[1]source_data!H254))</f>
        <v>45252</v>
      </c>
      <c r="G252" s="6" t="str">
        <f>IF([1]source_data!G254="","",[1]tailored_settings!$B$5)</f>
        <v>Individual Recipient</v>
      </c>
      <c r="H252" s="6" t="str">
        <f>IF([1]source_data!G254="","",IF(AND([1]source_data!A254&lt;&gt;"",[1]tailored_settings!$B$16="Publish"),CONCATENATE([1]tailored_settings!$B$2&amp;[1]source_data!A254),IF(AND([1]source_data!A254&lt;&gt;"",[1]tailored_settings!$B$16="Do not publish"),CONCATENATE([1]tailored_settings!$B$4&amp;TEXT(ROW(A252)-1,"0000")&amp;"_"&amp;TEXT(F252,"yyyy-mm")),CONCATENATE([1]tailored_settings!$B$4&amp;TEXT(ROW(A252)-1,"0000")&amp;"_"&amp;TEXT(F252,"yyyy-mm")))))</f>
        <v>360G-Longleigh-IND-0251_2023-11</v>
      </c>
      <c r="I252" s="6" t="str">
        <f>IF([1]source_data!G254="","",[1]tailored_settings!$B$7)</f>
        <v>Longleigh Foundation</v>
      </c>
      <c r="J252" s="6" t="str">
        <f>IF([1]source_data!G254="","",[1]tailored_settings!$B$6)</f>
        <v>GB-CHC-1169016</v>
      </c>
      <c r="K252" s="6" t="str">
        <f>IF([1]source_data!G254="","",IF([1]source_data!I254="","",VLOOKUP([1]source_data!I254,[1]codelist_mapping!A:C,3,FALSE)))</f>
        <v>GTIR010</v>
      </c>
      <c r="L252" s="6" t="str">
        <f>IF([1]source_data!G254="","",IF([1]source_data!J254="","",VLOOKUP([1]source_data!J254,[1]codelist_mapping!A:C,3,FALSE)))</f>
        <v/>
      </c>
      <c r="M252" s="6" t="str">
        <f>IF([1]source_data!G254="","",IF([1]source_data!K254="","",IF([1]source_data!M254&lt;&gt;"",CONCATENATE(VLOOKUP([1]source_data!K254,[1]codelist_mapping!F:H,3,FALSE)&amp;";"&amp;VLOOKUP([1]source_data!L254,[1]codelist_mapping!F:H,3,FALSE)&amp;";"&amp;VLOOKUP([1]source_data!M254,[1]codelist_mapping!F:H,3,FALSE)),IF([1]source_data!L254&lt;&gt;"",CONCATENATE(VLOOKUP([1]source_data!K254,[1]codelist_mapping!F:H,3,FALSE)&amp;";"&amp;VLOOKUP([1]source_data!L254,[1]codelist_mapping!F:H,3,FALSE)),IF([1]source_data!K254&lt;&gt;"",CONCATENATE(VLOOKUP([1]source_data!K254,[1]codelist_mapping!F:H,3,FALSE)))))))</f>
        <v>GTIP070;GTIP020;GTIP080</v>
      </c>
      <c r="N252" s="9" t="str">
        <f>IF([1]source_data!G254="","",IF([1]source_data!D254="","",VLOOKUP([1]source_data!D254,[1]geo_data!A:I,9,FALSE)))</f>
        <v>South Charnwood</v>
      </c>
      <c r="O252" s="9" t="str">
        <f>IF([1]source_data!G254="","",IF([1]source_data!D254="","",VLOOKUP([1]source_data!D254,[1]geo_data!A:I,8,FALSE)))</f>
        <v>E05014685</v>
      </c>
      <c r="P252" s="9" t="str">
        <f>IF([1]source_data!G254="","",IF(LEFT(O252,3)="E05","WD",IF(LEFT(O252,3)="S13","WD",IF(LEFT(O252,3)="W05","WD",IF(LEFT(O252,3)="W06","UA",IF(LEFT(O252,3)="S12","CA",IF(LEFT(O252,3)="E06","UA",IF(LEFT(O252,3)="E07","NMD",IF(LEFT(O252,3)="E08","MD",IF(LEFT(O252,3)="E09","LONB"))))))))))</f>
        <v>WD</v>
      </c>
      <c r="Q252" s="9" t="str">
        <f>IF([1]source_data!G254="","",IF([1]source_data!D254="","",VLOOKUP([1]source_data!D254,[1]geo_data!A:I,7,FALSE)))</f>
        <v>Charnwood</v>
      </c>
      <c r="R252" s="9" t="str">
        <f>IF([1]source_data!G254="","",IF([1]source_data!D254="","",VLOOKUP([1]source_data!D254,[1]geo_data!A:I,6,FALSE)))</f>
        <v>E07000130</v>
      </c>
      <c r="S252" s="9" t="str">
        <f>IF([1]source_data!G254="","",IF(LEFT(R252,3)="E05","WD",IF(LEFT(R252,3)="S13","WD",IF(LEFT(R252,3)="W05","WD",IF(LEFT(R252,3)="W06","UA",IF(LEFT(R252,3)="S12","CA",IF(LEFT(R252,3)="E06","UA",IF(LEFT(R252,3)="E07","NMD",IF(LEFT(R252,3)="E08","MD",IF(LEFT(R252,3)="E09","LONB"))))))))))</f>
        <v>NMD</v>
      </c>
      <c r="T252" s="6" t="str">
        <f>IF([1]source_data!G254="","",IF([1]source_data!N254="","",[1]source_data!N254))</f>
        <v>Hardship Grant</v>
      </c>
      <c r="U252" s="10">
        <f>IF([1]source_data!G254="","",[1]tailored_settings!$B$8)</f>
        <v>45622</v>
      </c>
      <c r="V252" s="6" t="str">
        <f>IF([1]source_data!G254="","",[1]tailored_settings!$B$9)</f>
        <v>http://www.longleigh.org/</v>
      </c>
      <c r="W252" s="8">
        <f>IF([1]source_data!G254="","",IF([1]source_data!O254="","",[1]source_data!O254))</f>
        <v>45252</v>
      </c>
      <c r="X252" s="8">
        <f>IF([1]source_data!G254="","",IF([1]source_data!P254="","",[1]source_data!P254))</f>
        <v>45307</v>
      </c>
      <c r="Y252" s="6" t="str">
        <f>IF([1]source_data!G254="","",IF([1]source_data!Q254="","",[1]source_data!Q254))</f>
        <v/>
      </c>
      <c r="Z252" s="11" t="str">
        <f>IF([1]source_data!G254="","",IF([1]source_data!I254="","",[1]tailored_settings!$B$10))</f>
        <v>Primary grant reason</v>
      </c>
      <c r="AA252" s="11" t="str">
        <f>IF([1]source_data!G254="","",IF([1]source_data!I254="","",[1]source_data!I254))</f>
        <v>7. Customer where there is a child/ren in receipt of means-tested free school meals</v>
      </c>
      <c r="AB252" s="11" t="str">
        <f>IF([1]source_data!G254="","",IF([1]source_data!J254="","",[1]tailored_settings!$B$11))</f>
        <v/>
      </c>
      <c r="AC252" s="11" t="str">
        <f>IF([1]source_data!G254="","",IF([1]source_data!J254="","",[1]source_data!J254))</f>
        <v/>
      </c>
      <c r="AD252" s="11" t="str">
        <f>IF([1]source_data!G254="","",IF([1]source_data!K254="","",[1]tailored_settings!$B$12))</f>
        <v>Grant purpose</v>
      </c>
      <c r="AE252" s="11" t="str">
        <f>IF([1]source_data!G254="","",IF([1]source_data!K254="","",[1]source_data!K254))</f>
        <v>Food vouchers</v>
      </c>
      <c r="AF252" s="11" t="str">
        <f>IF([1]source_data!G254="","",IF([1]source_data!L254="","",[1]tailored_settings!$B$13))</f>
        <v>Grant purpose</v>
      </c>
      <c r="AG252" s="11" t="str">
        <f>IF([1]source_data!G254="","",IF([1]source_data!L254="","",[1]source_data!L254))</f>
        <v>Appliances</v>
      </c>
      <c r="AH252" s="11" t="str">
        <f>IF([1]source_data!G254="","",IF([1]source_data!M254="","",[1]tailored_settings!$B$14))</f>
        <v>Grant purpose</v>
      </c>
      <c r="AI252" s="11" t="str">
        <f>IF([1]source_data!G254="","",IF([1]source_data!M254="","",[1]source_data!M254))</f>
        <v>Clothing</v>
      </c>
    </row>
    <row r="253" spans="1:35" x14ac:dyDescent="0.2">
      <c r="A253" s="6" t="str">
        <f>IF([1]source_data!G255="","",IF(AND([1]source_data!C255&lt;&gt;"",[1]tailored_settings!$B$15="Publish"),CONCATENATE([1]tailored_settings!$B$2&amp;[1]source_data!C255),IF(AND([1]source_data!C255&lt;&gt;"",[1]tailored_settings!$B$15="Do not publish"),CONCATENATE([1]tailored_settings!$B$2&amp;TEXT(ROW(A253)-1,"0000")&amp;"_"&amp;TEXT(F253,"yyyy-mm")),CONCATENATE([1]tailored_settings!$B$2&amp;TEXT(ROW(A253)-1,"0000")&amp;"_"&amp;TEXT(F253,"yyyy-mm")))))</f>
        <v>360G-Longleigh-E23-00286W</v>
      </c>
      <c r="B253" s="6" t="str">
        <f>IF([1]source_data!G255="","",IF([1]source_data!E255&lt;&gt;"",[1]source_data!E255,CONCATENATE("Grant to "&amp;G253)))</f>
        <v>Grant to Individual Recipient</v>
      </c>
      <c r="C253" s="6" t="str">
        <f>IF([1]source_data!G255="","",IF([1]source_data!F255="","",[1]source_data!F255))</f>
        <v>Providing financial aid during a time of crisis</v>
      </c>
      <c r="D253" s="7">
        <f>IF([1]source_data!G255="","",IF([1]source_data!G255="","",[1]source_data!G255))</f>
        <v>500</v>
      </c>
      <c r="E253" s="6" t="str">
        <f>IF([1]source_data!G255="","",[1]tailored_settings!$B$3)</f>
        <v>GBP</v>
      </c>
      <c r="F253" s="8">
        <f>IF([1]source_data!G255="","",IF([1]source_data!H255="","",[1]source_data!H255))</f>
        <v>45252</v>
      </c>
      <c r="G253" s="6" t="str">
        <f>IF([1]source_data!G255="","",[1]tailored_settings!$B$5)</f>
        <v>Individual Recipient</v>
      </c>
      <c r="H253" s="6" t="str">
        <f>IF([1]source_data!G255="","",IF(AND([1]source_data!A255&lt;&gt;"",[1]tailored_settings!$B$16="Publish"),CONCATENATE([1]tailored_settings!$B$2&amp;[1]source_data!A255),IF(AND([1]source_data!A255&lt;&gt;"",[1]tailored_settings!$B$16="Do not publish"),CONCATENATE([1]tailored_settings!$B$4&amp;TEXT(ROW(A253)-1,"0000")&amp;"_"&amp;TEXT(F253,"yyyy-mm")),CONCATENATE([1]tailored_settings!$B$4&amp;TEXT(ROW(A253)-1,"0000")&amp;"_"&amp;TEXT(F253,"yyyy-mm")))))</f>
        <v>360G-Longleigh-IND-0252_2023-11</v>
      </c>
      <c r="I253" s="6" t="str">
        <f>IF([1]source_data!G255="","",[1]tailored_settings!$B$7)</f>
        <v>Longleigh Foundation</v>
      </c>
      <c r="J253" s="6" t="str">
        <f>IF([1]source_data!G255="","",[1]tailored_settings!$B$6)</f>
        <v>GB-CHC-1169016</v>
      </c>
      <c r="K253" s="6" t="str">
        <f>IF([1]source_data!G255="","",IF([1]source_data!I255="","",VLOOKUP([1]source_data!I255,[1]codelist_mapping!A:C,3,FALSE)))</f>
        <v>GTIR060</v>
      </c>
      <c r="L253" s="6" t="str">
        <f>IF([1]source_data!G255="","",IF([1]source_data!J255="","",VLOOKUP([1]source_data!J255,[1]codelist_mapping!A:C,3,FALSE)))</f>
        <v/>
      </c>
      <c r="M253" s="6" t="str">
        <f>IF([1]source_data!G255="","",IF([1]source_data!K255="","",IF([1]source_data!M255&lt;&gt;"",CONCATENATE(VLOOKUP([1]source_data!K255,[1]codelist_mapping!F:H,3,FALSE)&amp;";"&amp;VLOOKUP([1]source_data!L255,[1]codelist_mapping!F:H,3,FALSE)&amp;";"&amp;VLOOKUP([1]source_data!M255,[1]codelist_mapping!F:H,3,FALSE)),IF([1]source_data!L255&lt;&gt;"",CONCATENATE(VLOOKUP([1]source_data!K255,[1]codelist_mapping!F:H,3,FALSE)&amp;";"&amp;VLOOKUP([1]source_data!L255,[1]codelist_mapping!F:H,3,FALSE)),IF([1]source_data!K255&lt;&gt;"",CONCATENATE(VLOOKUP([1]source_data!K255,[1]codelist_mapping!F:H,3,FALSE)))))))</f>
        <v>GTIP070;GTIP080;GTIP100</v>
      </c>
      <c r="N253" s="9" t="str">
        <f>IF([1]source_data!G255="","",IF([1]source_data!D255="","",VLOOKUP([1]source_data!D255,[1]geo_data!A:I,9,FALSE)))</f>
        <v>Goldsmid</v>
      </c>
      <c r="O253" s="9" t="str">
        <f>IF([1]source_data!G255="","",IF([1]source_data!D255="","",VLOOKUP([1]source_data!D255,[1]geo_data!A:I,8,FALSE)))</f>
        <v>E05015401</v>
      </c>
      <c r="P253" s="9" t="str">
        <f>IF([1]source_data!G255="","",IF(LEFT(O253,3)="E05","WD",IF(LEFT(O253,3)="S13","WD",IF(LEFT(O253,3)="W05","WD",IF(LEFT(O253,3)="W06","UA",IF(LEFT(O253,3)="S12","CA",IF(LEFT(O253,3)="E06","UA",IF(LEFT(O253,3)="E07","NMD",IF(LEFT(O253,3)="E08","MD",IF(LEFT(O253,3)="E09","LONB"))))))))))</f>
        <v>WD</v>
      </c>
      <c r="Q253" s="9" t="str">
        <f>IF([1]source_data!G255="","",IF([1]source_data!D255="","",VLOOKUP([1]source_data!D255,[1]geo_data!A:I,7,FALSE)))</f>
        <v>Brighton and Hove</v>
      </c>
      <c r="R253" s="9" t="str">
        <f>IF([1]source_data!G255="","",IF([1]source_data!D255="","",VLOOKUP([1]source_data!D255,[1]geo_data!A:I,6,FALSE)))</f>
        <v>E06000043</v>
      </c>
      <c r="S253" s="9" t="str">
        <f>IF([1]source_data!G255="","",IF(LEFT(R253,3)="E05","WD",IF(LEFT(R253,3)="S13","WD",IF(LEFT(R253,3)="W05","WD",IF(LEFT(R253,3)="W06","UA",IF(LEFT(R253,3)="S12","CA",IF(LEFT(R253,3)="E06","UA",IF(LEFT(R253,3)="E07","NMD",IF(LEFT(R253,3)="E08","MD",IF(LEFT(R253,3)="E09","LONB"))))))))))</f>
        <v>UA</v>
      </c>
      <c r="T253" s="6" t="str">
        <f>IF([1]source_data!G255="","",IF([1]source_data!N255="","",[1]source_data!N255))</f>
        <v>Crisis Grant</v>
      </c>
      <c r="U253" s="10">
        <f>IF([1]source_data!G255="","",[1]tailored_settings!$B$8)</f>
        <v>45622</v>
      </c>
      <c r="V253" s="6" t="str">
        <f>IF([1]source_data!G255="","",[1]tailored_settings!$B$9)</f>
        <v>http://www.longleigh.org/</v>
      </c>
      <c r="W253" s="8">
        <f>IF([1]source_data!G255="","",IF([1]source_data!O255="","",[1]source_data!O255))</f>
        <v>45252</v>
      </c>
      <c r="X253" s="8">
        <f>IF([1]source_data!G255="","",IF([1]source_data!P255="","",[1]source_data!P255))</f>
        <v>45334</v>
      </c>
      <c r="Y253" s="6" t="str">
        <f>IF([1]source_data!G255="","",IF([1]source_data!Q255="","",[1]source_data!Q255))</f>
        <v/>
      </c>
      <c r="Z253" s="11" t="str">
        <f>IF([1]source_data!G255="","",IF([1]source_data!I255="","",[1]tailored_settings!$B$10))</f>
        <v>Primary grant reason</v>
      </c>
      <c r="AA253" s="11" t="str">
        <f>IF([1]source_data!G255="","",IF([1]source_data!I255="","",[1]source_data!I255))</f>
        <v>4. Customer/family fleeing from a violent or abusive relationship</v>
      </c>
      <c r="AB253" s="11" t="str">
        <f>IF([1]source_data!G255="","",IF([1]source_data!J255="","",[1]tailored_settings!$B$11))</f>
        <v/>
      </c>
      <c r="AC253" s="11" t="str">
        <f>IF([1]source_data!G255="","",IF([1]source_data!J255="","",[1]source_data!J255))</f>
        <v/>
      </c>
      <c r="AD253" s="11" t="str">
        <f>IF([1]source_data!G255="","",IF([1]source_data!K255="","",[1]tailored_settings!$B$12))</f>
        <v>Grant purpose</v>
      </c>
      <c r="AE253" s="11" t="str">
        <f>IF([1]source_data!G255="","",IF([1]source_data!K255="","",[1]source_data!K255))</f>
        <v>Food Vouchers</v>
      </c>
      <c r="AF253" s="11" t="str">
        <f>IF([1]source_data!G255="","",IF([1]source_data!L255="","",[1]tailored_settings!$B$13))</f>
        <v>Grant purpose</v>
      </c>
      <c r="AG253" s="11" t="str">
        <f>IF([1]source_data!G255="","",IF([1]source_data!L255="","",[1]source_data!L255))</f>
        <v>Clothing</v>
      </c>
      <c r="AH253" s="11" t="str">
        <f>IF([1]source_data!G255="","",IF([1]source_data!M255="","",[1]tailored_settings!$B$14))</f>
        <v>Grant purpose</v>
      </c>
      <c r="AI253" s="11" t="str">
        <f>IF([1]source_data!G255="","",IF([1]source_data!M255="","",[1]source_data!M255))</f>
        <v>Travel costs</v>
      </c>
    </row>
    <row r="254" spans="1:35" x14ac:dyDescent="0.2">
      <c r="A254" s="6" t="str">
        <f>IF([1]source_data!G256="","",IF(AND([1]source_data!C256&lt;&gt;"",[1]tailored_settings!$B$15="Publish"),CONCATENATE([1]tailored_settings!$B$2&amp;[1]source_data!C256),IF(AND([1]source_data!C256&lt;&gt;"",[1]tailored_settings!$B$15="Do not publish"),CONCATENATE([1]tailored_settings!$B$2&amp;TEXT(ROW(A254)-1,"0000")&amp;"_"&amp;TEXT(F254,"yyyy-mm")),CONCATENATE([1]tailored_settings!$B$2&amp;TEXT(ROW(A254)-1,"0000")&amp;"_"&amp;TEXT(F254,"yyyy-mm")))))</f>
        <v>360G-Longleigh-E23-00287W</v>
      </c>
      <c r="B254" s="6" t="str">
        <f>IF([1]source_data!G256="","",IF([1]source_data!E256&lt;&gt;"",[1]source_data!E256,CONCATENATE("Grant to "&amp;G254)))</f>
        <v>Grant to Individual Recipient</v>
      </c>
      <c r="C254" s="6" t="str">
        <f>IF([1]source_data!G256="","",IF([1]source_data!F256="","",[1]source_data!F256))</f>
        <v>Helping to alleviate financial hardship</v>
      </c>
      <c r="D254" s="7">
        <f>IF([1]source_data!G256="","",IF([1]source_data!G256="","",[1]source_data!G256))</f>
        <v>843.91</v>
      </c>
      <c r="E254" s="6" t="str">
        <f>IF([1]source_data!G256="","",[1]tailored_settings!$B$3)</f>
        <v>GBP</v>
      </c>
      <c r="F254" s="8">
        <f>IF([1]source_data!G256="","",IF([1]source_data!H256="","",[1]source_data!H256))</f>
        <v>45253</v>
      </c>
      <c r="G254" s="6" t="str">
        <f>IF([1]source_data!G256="","",[1]tailored_settings!$B$5)</f>
        <v>Individual Recipient</v>
      </c>
      <c r="H254" s="6" t="str">
        <f>IF([1]source_data!G256="","",IF(AND([1]source_data!A256&lt;&gt;"",[1]tailored_settings!$B$16="Publish"),CONCATENATE([1]tailored_settings!$B$2&amp;[1]source_data!A256),IF(AND([1]source_data!A256&lt;&gt;"",[1]tailored_settings!$B$16="Do not publish"),CONCATENATE([1]tailored_settings!$B$4&amp;TEXT(ROW(A254)-1,"0000")&amp;"_"&amp;TEXT(F254,"yyyy-mm")),CONCATENATE([1]tailored_settings!$B$4&amp;TEXT(ROW(A254)-1,"0000")&amp;"_"&amp;TEXT(F254,"yyyy-mm")))))</f>
        <v>360G-Longleigh-IND-0253_2023-11</v>
      </c>
      <c r="I254" s="6" t="str">
        <f>IF([1]source_data!G256="","",[1]tailored_settings!$B$7)</f>
        <v>Longleigh Foundation</v>
      </c>
      <c r="J254" s="6" t="str">
        <f>IF([1]source_data!G256="","",[1]tailored_settings!$B$6)</f>
        <v>GB-CHC-1169016</v>
      </c>
      <c r="K254" s="6" t="str">
        <f>IF([1]source_data!G256="","",IF([1]source_data!I256="","",VLOOKUP([1]source_data!I256,[1]codelist_mapping!A:C,3,FALSE)))</f>
        <v>GTIR040</v>
      </c>
      <c r="L254" s="6" t="str">
        <f>IF([1]source_data!G256="","",IF([1]source_data!J256="","",VLOOKUP([1]source_data!J256,[1]codelist_mapping!A:C,3,FALSE)))</f>
        <v/>
      </c>
      <c r="M254" s="6" t="str">
        <f>IF([1]source_data!G256="","",IF([1]source_data!K256="","",IF([1]source_data!M256&lt;&gt;"",CONCATENATE(VLOOKUP([1]source_data!K256,[1]codelist_mapping!F:H,3,FALSE)&amp;";"&amp;VLOOKUP([1]source_data!L256,[1]codelist_mapping!F:H,3,FALSE)&amp;";"&amp;VLOOKUP([1]source_data!M256,[1]codelist_mapping!F:H,3,FALSE)),IF([1]source_data!L256&lt;&gt;"",CONCATENATE(VLOOKUP([1]source_data!K256,[1]codelist_mapping!F:H,3,FALSE)&amp;";"&amp;VLOOKUP([1]source_data!L256,[1]codelist_mapping!F:H,3,FALSE)),IF([1]source_data!K256&lt;&gt;"",CONCATENATE(VLOOKUP([1]source_data!K256,[1]codelist_mapping!F:H,3,FALSE)))))))</f>
        <v>GTIP020;GTIP070</v>
      </c>
      <c r="N254" s="9" t="str">
        <f>IF([1]source_data!G256="","",IF([1]source_data!D256="","",VLOOKUP([1]source_data!D256,[1]geo_data!A:I,9,FALSE)))</f>
        <v>Tividale</v>
      </c>
      <c r="O254" s="9" t="str">
        <f>IF([1]source_data!G256="","",IF([1]source_data!D256="","",VLOOKUP([1]source_data!D256,[1]geo_data!A:I,8,FALSE)))</f>
        <v>E05001280</v>
      </c>
      <c r="P254" s="9" t="str">
        <f>IF([1]source_data!G256="","",IF(LEFT(O254,3)="E05","WD",IF(LEFT(O254,3)="S13","WD",IF(LEFT(O254,3)="W05","WD",IF(LEFT(O254,3)="W06","UA",IF(LEFT(O254,3)="S12","CA",IF(LEFT(O254,3)="E06","UA",IF(LEFT(O254,3)="E07","NMD",IF(LEFT(O254,3)="E08","MD",IF(LEFT(O254,3)="E09","LONB"))))))))))</f>
        <v>WD</v>
      </c>
      <c r="Q254" s="9" t="str">
        <f>IF([1]source_data!G256="","",IF([1]source_data!D256="","",VLOOKUP([1]source_data!D256,[1]geo_data!A:I,7,FALSE)))</f>
        <v>Sandwell</v>
      </c>
      <c r="R254" s="9" t="str">
        <f>IF([1]source_data!G256="","",IF([1]source_data!D256="","",VLOOKUP([1]source_data!D256,[1]geo_data!A:I,6,FALSE)))</f>
        <v>E08000028</v>
      </c>
      <c r="S254" s="9" t="str">
        <f>IF([1]source_data!G256="","",IF(LEFT(R254,3)="E05","WD",IF(LEFT(R254,3)="S13","WD",IF(LEFT(R254,3)="W05","WD",IF(LEFT(R254,3)="W06","UA",IF(LEFT(R254,3)="S12","CA",IF(LEFT(R254,3)="E06","UA",IF(LEFT(R254,3)="E07","NMD",IF(LEFT(R254,3)="E08","MD",IF(LEFT(R254,3)="E09","LONB"))))))))))</f>
        <v>MD</v>
      </c>
      <c r="T254" s="6" t="str">
        <f>IF([1]source_data!G256="","",IF([1]source_data!N256="","",[1]source_data!N256))</f>
        <v>Hardship Grant</v>
      </c>
      <c r="U254" s="10">
        <f>IF([1]source_data!G256="","",[1]tailored_settings!$B$8)</f>
        <v>45622</v>
      </c>
      <c r="V254" s="6" t="str">
        <f>IF([1]source_data!G256="","",[1]tailored_settings!$B$9)</f>
        <v>http://www.longleigh.org/</v>
      </c>
      <c r="W254" s="8">
        <f>IF([1]source_data!G256="","",IF([1]source_data!O256="","",[1]source_data!O256))</f>
        <v>45253</v>
      </c>
      <c r="X254" s="8">
        <f>IF([1]source_data!G256="","",IF([1]source_data!P256="","",[1]source_data!P256))</f>
        <v>45314</v>
      </c>
      <c r="Y254" s="6" t="str">
        <f>IF([1]source_data!G256="","",IF([1]source_data!Q256="","",[1]source_data!Q256))</f>
        <v/>
      </c>
      <c r="Z254" s="11" t="str">
        <f>IF([1]source_data!G256="","",IF([1]source_data!I256="","",[1]tailored_settings!$B$10))</f>
        <v>Primary grant reason</v>
      </c>
      <c r="AA254" s="11" t="str">
        <f>IF([1]source_data!G256="","",IF([1]source_data!I256="","",[1]source_data!I256))</f>
        <v>2. Customer receiving medication and/or therapy for a mental health condition or substance addiction</v>
      </c>
      <c r="AB254" s="11" t="str">
        <f>IF([1]source_data!G256="","",IF([1]source_data!J256="","",[1]tailored_settings!$B$11))</f>
        <v/>
      </c>
      <c r="AC254" s="11" t="str">
        <f>IF([1]source_data!G256="","",IF([1]source_data!J256="","",[1]source_data!J256))</f>
        <v/>
      </c>
      <c r="AD254" s="11" t="str">
        <f>IF([1]source_data!G256="","",IF([1]source_data!K256="","",[1]tailored_settings!$B$12))</f>
        <v>Grant purpose</v>
      </c>
      <c r="AE254" s="11" t="str">
        <f>IF([1]source_data!G256="","",IF([1]source_data!K256="","",[1]source_data!K256))</f>
        <v xml:space="preserve">Furniture </v>
      </c>
      <c r="AF254" s="11" t="str">
        <f>IF([1]source_data!G256="","",IF([1]source_data!L256="","",[1]tailored_settings!$B$13))</f>
        <v>Grant purpose</v>
      </c>
      <c r="AG254" s="11" t="str">
        <f>IF([1]source_data!G256="","",IF([1]source_data!L256="","",[1]source_data!L256))</f>
        <v>Food vouchers</v>
      </c>
      <c r="AH254" s="11" t="str">
        <f>IF([1]source_data!G256="","",IF([1]source_data!M256="","",[1]tailored_settings!$B$14))</f>
        <v/>
      </c>
      <c r="AI254" s="11" t="str">
        <f>IF([1]source_data!G256="","",IF([1]source_data!M256="","",[1]source_data!M256))</f>
        <v/>
      </c>
    </row>
    <row r="255" spans="1:35" x14ac:dyDescent="0.2">
      <c r="A255" s="6" t="str">
        <f>IF([1]source_data!G257="","",IF(AND([1]source_data!C257&lt;&gt;"",[1]tailored_settings!$B$15="Publish"),CONCATENATE([1]tailored_settings!$B$2&amp;[1]source_data!C257),IF(AND([1]source_data!C257&lt;&gt;"",[1]tailored_settings!$B$15="Do not publish"),CONCATENATE([1]tailored_settings!$B$2&amp;TEXT(ROW(A255)-1,"0000")&amp;"_"&amp;TEXT(F255,"yyyy-mm")),CONCATENATE([1]tailored_settings!$B$2&amp;TEXT(ROW(A255)-1,"0000")&amp;"_"&amp;TEXT(F255,"yyyy-mm")))))</f>
        <v>360G-Longleigh-E23-00288W</v>
      </c>
      <c r="B255" s="6" t="str">
        <f>IF([1]source_data!G257="","",IF([1]source_data!E257&lt;&gt;"",[1]source_data!E257,CONCATENATE("Grant to "&amp;G255)))</f>
        <v>Grant to Individual Recipient</v>
      </c>
      <c r="C255" s="6" t="str">
        <f>IF([1]source_data!G257="","",IF([1]source_data!F257="","",[1]source_data!F257))</f>
        <v>Helping to alleviate financial hardship</v>
      </c>
      <c r="D255" s="7">
        <f>IF([1]source_data!G257="","",IF([1]source_data!G257="","",[1]source_data!G257))</f>
        <v>966</v>
      </c>
      <c r="E255" s="6" t="str">
        <f>IF([1]source_data!G257="","",[1]tailored_settings!$B$3)</f>
        <v>GBP</v>
      </c>
      <c r="F255" s="8">
        <f>IF([1]source_data!G257="","",IF([1]source_data!H257="","",[1]source_data!H257))</f>
        <v>45253</v>
      </c>
      <c r="G255" s="6" t="str">
        <f>IF([1]source_data!G257="","",[1]tailored_settings!$B$5)</f>
        <v>Individual Recipient</v>
      </c>
      <c r="H255" s="6" t="str">
        <f>IF([1]source_data!G257="","",IF(AND([1]source_data!A257&lt;&gt;"",[1]tailored_settings!$B$16="Publish"),CONCATENATE([1]tailored_settings!$B$2&amp;[1]source_data!A257),IF(AND([1]source_data!A257&lt;&gt;"",[1]tailored_settings!$B$16="Do not publish"),CONCATENATE([1]tailored_settings!$B$4&amp;TEXT(ROW(A255)-1,"0000")&amp;"_"&amp;TEXT(F255,"yyyy-mm")),CONCATENATE([1]tailored_settings!$B$4&amp;TEXT(ROW(A255)-1,"0000")&amp;"_"&amp;TEXT(F255,"yyyy-mm")))))</f>
        <v>360G-Longleigh-IND-0254_2023-11</v>
      </c>
      <c r="I255" s="6" t="str">
        <f>IF([1]source_data!G257="","",[1]tailored_settings!$B$7)</f>
        <v>Longleigh Foundation</v>
      </c>
      <c r="J255" s="6" t="str">
        <f>IF([1]source_data!G257="","",[1]tailored_settings!$B$6)</f>
        <v>GB-CHC-1169016</v>
      </c>
      <c r="K255" s="6" t="str">
        <f>IF([1]source_data!G257="","",IF([1]source_data!I257="","",VLOOKUP([1]source_data!I257,[1]codelist_mapping!A:C,3,FALSE)))</f>
        <v>GTIR030</v>
      </c>
      <c r="L255" s="6" t="str">
        <f>IF([1]source_data!G257="","",IF([1]source_data!J257="","",VLOOKUP([1]source_data!J257,[1]codelist_mapping!A:C,3,FALSE)))</f>
        <v/>
      </c>
      <c r="M255" s="6" t="str">
        <f>IF([1]source_data!G257="","",IF([1]source_data!K257="","",IF([1]source_data!M257&lt;&gt;"",CONCATENATE(VLOOKUP([1]source_data!K257,[1]codelist_mapping!F:H,3,FALSE)&amp;";"&amp;VLOOKUP([1]source_data!L257,[1]codelist_mapping!F:H,3,FALSE)&amp;";"&amp;VLOOKUP([1]source_data!M257,[1]codelist_mapping!F:H,3,FALSE)),IF([1]source_data!L257&lt;&gt;"",CONCATENATE(VLOOKUP([1]source_data!K257,[1]codelist_mapping!F:H,3,FALSE)&amp;";"&amp;VLOOKUP([1]source_data!L257,[1]codelist_mapping!F:H,3,FALSE)),IF([1]source_data!K257&lt;&gt;"",CONCATENATE(VLOOKUP([1]source_data!K257,[1]codelist_mapping!F:H,3,FALSE)))))))</f>
        <v>GTIP170</v>
      </c>
      <c r="N255" s="9" t="str">
        <f>IF([1]source_data!G257="","",IF([1]source_data!D257="","",VLOOKUP([1]source_data!D257,[1]geo_data!A:I,9,FALSE)))</f>
        <v>Warwick All Saints &amp; Woodloes</v>
      </c>
      <c r="O255" s="9" t="str">
        <f>IF([1]source_data!G257="","",IF([1]source_data!D257="","",VLOOKUP([1]source_data!D257,[1]geo_data!A:I,8,FALSE)))</f>
        <v>E05012627</v>
      </c>
      <c r="P255" s="9" t="str">
        <f>IF([1]source_data!G257="","",IF(LEFT(O255,3)="E05","WD",IF(LEFT(O255,3)="S13","WD",IF(LEFT(O255,3)="W05","WD",IF(LEFT(O255,3)="W06","UA",IF(LEFT(O255,3)="S12","CA",IF(LEFT(O255,3)="E06","UA",IF(LEFT(O255,3)="E07","NMD",IF(LEFT(O255,3)="E08","MD",IF(LEFT(O255,3)="E09","LONB"))))))))))</f>
        <v>WD</v>
      </c>
      <c r="Q255" s="9" t="str">
        <f>IF([1]source_data!G257="","",IF([1]source_data!D257="","",VLOOKUP([1]source_data!D257,[1]geo_data!A:I,7,FALSE)))</f>
        <v>Warwick</v>
      </c>
      <c r="R255" s="9" t="str">
        <f>IF([1]source_data!G257="","",IF([1]source_data!D257="","",VLOOKUP([1]source_data!D257,[1]geo_data!A:I,6,FALSE)))</f>
        <v>E07000222</v>
      </c>
      <c r="S255" s="9" t="str">
        <f>IF([1]source_data!G257="","",IF(LEFT(R255,3)="E05","WD",IF(LEFT(R255,3)="S13","WD",IF(LEFT(R255,3)="W05","WD",IF(LEFT(R255,3)="W06","UA",IF(LEFT(R255,3)="S12","CA",IF(LEFT(R255,3)="E06","UA",IF(LEFT(R255,3)="E07","NMD",IF(LEFT(R255,3)="E08","MD",IF(LEFT(R255,3)="E09","LONB"))))))))))</f>
        <v>NMD</v>
      </c>
      <c r="T255" s="6" t="str">
        <f>IF([1]source_data!G257="","",IF([1]source_data!N257="","",[1]source_data!N257))</f>
        <v>Hardship Grant</v>
      </c>
      <c r="U255" s="10">
        <f>IF([1]source_data!G257="","",[1]tailored_settings!$B$8)</f>
        <v>45622</v>
      </c>
      <c r="V255" s="6" t="str">
        <f>IF([1]source_data!G257="","",[1]tailored_settings!$B$9)</f>
        <v>http://www.longleigh.org/</v>
      </c>
      <c r="W255" s="8">
        <f>IF([1]source_data!G257="","",IF([1]source_data!O257="","",[1]source_data!O257))</f>
        <v>45253</v>
      </c>
      <c r="X255" s="8">
        <f>IF([1]source_data!G257="","",IF([1]source_data!P257="","",[1]source_data!P257))</f>
        <v>45362</v>
      </c>
      <c r="Y255" s="6" t="str">
        <f>IF([1]source_data!G257="","",IF([1]source_data!Q257="","",[1]source_data!Q257))</f>
        <v/>
      </c>
      <c r="Z255" s="11" t="str">
        <f>IF([1]source_data!G257="","",IF([1]source_data!I257="","",[1]tailored_settings!$B$10))</f>
        <v>Primary grant reason</v>
      </c>
      <c r="AA255" s="11" t="str">
        <f>IF([1]source_data!G257="","",IF([1]source_data!I257="","",[1]source_data!I257))</f>
        <v>1. Customer (or family member residing with them) with a diagnosed condition or disability (physical and/or sensory and/or behavioural)</v>
      </c>
      <c r="AB255" s="11" t="str">
        <f>IF([1]source_data!G257="","",IF([1]source_data!J257="","",[1]tailored_settings!$B$11))</f>
        <v/>
      </c>
      <c r="AC255" s="11" t="str">
        <f>IF([1]source_data!G257="","",IF([1]source_data!J257="","",[1]source_data!J257))</f>
        <v/>
      </c>
      <c r="AD255" s="11" t="str">
        <f>IF([1]source_data!G257="","",IF([1]source_data!K257="","",[1]tailored_settings!$B$12))</f>
        <v>Grant purpose</v>
      </c>
      <c r="AE255" s="11" t="str">
        <f>IF([1]source_data!G257="","",IF([1]source_data!K257="","",[1]source_data!K257))</f>
        <v>Childcare</v>
      </c>
      <c r="AF255" s="11" t="str">
        <f>IF([1]source_data!G257="","",IF([1]source_data!L257="","",[1]tailored_settings!$B$13))</f>
        <v/>
      </c>
      <c r="AG255" s="11" t="str">
        <f>IF([1]source_data!G257="","",IF([1]source_data!L257="","",[1]source_data!L257))</f>
        <v/>
      </c>
      <c r="AH255" s="11" t="str">
        <f>IF([1]source_data!G257="","",IF([1]source_data!M257="","",[1]tailored_settings!$B$14))</f>
        <v/>
      </c>
      <c r="AI255" s="11" t="str">
        <f>IF([1]source_data!G257="","",IF([1]source_data!M257="","",[1]source_data!M257))</f>
        <v/>
      </c>
    </row>
    <row r="256" spans="1:35" x14ac:dyDescent="0.2">
      <c r="A256" s="6" t="str">
        <f>IF([1]source_data!G258="","",IF(AND([1]source_data!C258&lt;&gt;"",[1]tailored_settings!$B$15="Publish"),CONCATENATE([1]tailored_settings!$B$2&amp;[1]source_data!C258),IF(AND([1]source_data!C258&lt;&gt;"",[1]tailored_settings!$B$15="Do not publish"),CONCATENATE([1]tailored_settings!$B$2&amp;TEXT(ROW(A256)-1,"0000")&amp;"_"&amp;TEXT(F256,"yyyy-mm")),CONCATENATE([1]tailored_settings!$B$2&amp;TEXT(ROW(A256)-1,"0000")&amp;"_"&amp;TEXT(F256,"yyyy-mm")))))</f>
        <v>360G-Longleigh-E23-00289W</v>
      </c>
      <c r="B256" s="6" t="str">
        <f>IF([1]source_data!G258="","",IF([1]source_data!E258&lt;&gt;"",[1]source_data!E258,CONCATENATE("Grant to "&amp;G256)))</f>
        <v>Grant to Individual Recipient</v>
      </c>
      <c r="C256" s="6" t="str">
        <f>IF([1]source_data!G258="","",IF([1]source_data!F258="","",[1]source_data!F258))</f>
        <v>Helping to alleviate financial hardship</v>
      </c>
      <c r="D256" s="7">
        <f>IF([1]source_data!G258="","",IF([1]source_data!G258="","",[1]source_data!G258))</f>
        <v>972.67</v>
      </c>
      <c r="E256" s="6" t="str">
        <f>IF([1]source_data!G258="","",[1]tailored_settings!$B$3)</f>
        <v>GBP</v>
      </c>
      <c r="F256" s="8">
        <f>IF([1]source_data!G258="","",IF([1]source_data!H258="","",[1]source_data!H258))</f>
        <v>45254</v>
      </c>
      <c r="G256" s="6" t="str">
        <f>IF([1]source_data!G258="","",[1]tailored_settings!$B$5)</f>
        <v>Individual Recipient</v>
      </c>
      <c r="H256" s="6" t="str">
        <f>IF([1]source_data!G258="","",IF(AND([1]source_data!A258&lt;&gt;"",[1]tailored_settings!$B$16="Publish"),CONCATENATE([1]tailored_settings!$B$2&amp;[1]source_data!A258),IF(AND([1]source_data!A258&lt;&gt;"",[1]tailored_settings!$B$16="Do not publish"),CONCATENATE([1]tailored_settings!$B$4&amp;TEXT(ROW(A256)-1,"0000")&amp;"_"&amp;TEXT(F256,"yyyy-mm")),CONCATENATE([1]tailored_settings!$B$4&amp;TEXT(ROW(A256)-1,"0000")&amp;"_"&amp;TEXT(F256,"yyyy-mm")))))</f>
        <v>360G-Longleigh-IND-0255_2023-11</v>
      </c>
      <c r="I256" s="6" t="str">
        <f>IF([1]source_data!G258="","",[1]tailored_settings!$B$7)</f>
        <v>Longleigh Foundation</v>
      </c>
      <c r="J256" s="6" t="str">
        <f>IF([1]source_data!G258="","",[1]tailored_settings!$B$6)</f>
        <v>GB-CHC-1169016</v>
      </c>
      <c r="K256" s="6" t="str">
        <f>IF([1]source_data!G258="","",IF([1]source_data!I258="","",VLOOKUP([1]source_data!I258,[1]codelist_mapping!A:C,3,FALSE)))</f>
        <v>GTIR090</v>
      </c>
      <c r="L256" s="6" t="str">
        <f>IF([1]source_data!G258="","",IF([1]source_data!J258="","",VLOOKUP([1]source_data!J258,[1]codelist_mapping!A:C,3,FALSE)))</f>
        <v/>
      </c>
      <c r="M256" s="6" t="str">
        <f>IF([1]source_data!G258="","",IF([1]source_data!K258="","",IF([1]source_data!M258&lt;&gt;"",CONCATENATE(VLOOKUP([1]source_data!K258,[1]codelist_mapping!F:H,3,FALSE)&amp;";"&amp;VLOOKUP([1]source_data!L258,[1]codelist_mapping!F:H,3,FALSE)&amp;";"&amp;VLOOKUP([1]source_data!M258,[1]codelist_mapping!F:H,3,FALSE)),IF([1]source_data!L258&lt;&gt;"",CONCATENATE(VLOOKUP([1]source_data!K258,[1]codelist_mapping!F:H,3,FALSE)&amp;";"&amp;VLOOKUP([1]source_data!L258,[1]codelist_mapping!F:H,3,FALSE)),IF([1]source_data!K258&lt;&gt;"",CONCATENATE(VLOOKUP([1]source_data!K258,[1]codelist_mapping!F:H,3,FALSE)))))))</f>
        <v>GTIP020</v>
      </c>
      <c r="N256" s="9" t="str">
        <f>IF([1]source_data!G258="","",IF([1]source_data!D258="","",VLOOKUP([1]source_data!D258,[1]geo_data!A:I,9,FALSE)))</f>
        <v>Haverhill East</v>
      </c>
      <c r="O256" s="9" t="str">
        <f>IF([1]source_data!G258="","",IF([1]source_data!D258="","",VLOOKUP([1]source_data!D258,[1]geo_data!A:I,8,FALSE)))</f>
        <v>E05012775</v>
      </c>
      <c r="P256" s="9" t="str">
        <f>IF([1]source_data!G258="","",IF(LEFT(O256,3)="E05","WD",IF(LEFT(O256,3)="S13","WD",IF(LEFT(O256,3)="W05","WD",IF(LEFT(O256,3)="W06","UA",IF(LEFT(O256,3)="S12","CA",IF(LEFT(O256,3)="E06","UA",IF(LEFT(O256,3)="E07","NMD",IF(LEFT(O256,3)="E08","MD",IF(LEFT(O256,3)="E09","LONB"))))))))))</f>
        <v>WD</v>
      </c>
      <c r="Q256" s="9" t="str">
        <f>IF([1]source_data!G258="","",IF([1]source_data!D258="","",VLOOKUP([1]source_data!D258,[1]geo_data!A:I,7,FALSE)))</f>
        <v>West Suffolk</v>
      </c>
      <c r="R256" s="9" t="str">
        <f>IF([1]source_data!G258="","",IF([1]source_data!D258="","",VLOOKUP([1]source_data!D258,[1]geo_data!A:I,6,FALSE)))</f>
        <v>E07000245</v>
      </c>
      <c r="S256" s="9" t="str">
        <f>IF([1]source_data!G258="","",IF(LEFT(R256,3)="E05","WD",IF(LEFT(R256,3)="S13","WD",IF(LEFT(R256,3)="W05","WD",IF(LEFT(R256,3)="W06","UA",IF(LEFT(R256,3)="S12","CA",IF(LEFT(R256,3)="E06","UA",IF(LEFT(R256,3)="E07","NMD",IF(LEFT(R256,3)="E08","MD",IF(LEFT(R256,3)="E09","LONB"))))))))))</f>
        <v>NMD</v>
      </c>
      <c r="T256" s="6" t="str">
        <f>IF([1]source_data!G258="","",IF([1]source_data!N258="","",[1]source_data!N258))</f>
        <v>Hardship Grant</v>
      </c>
      <c r="U256" s="10">
        <f>IF([1]source_data!G258="","",[1]tailored_settings!$B$8)</f>
        <v>45622</v>
      </c>
      <c r="V256" s="6" t="str">
        <f>IF([1]source_data!G258="","",[1]tailored_settings!$B$9)</f>
        <v>http://www.longleigh.org/</v>
      </c>
      <c r="W256" s="8">
        <f>IF([1]source_data!G258="","",IF([1]source_data!O258="","",[1]source_data!O258))</f>
        <v>45254</v>
      </c>
      <c r="X256" s="8">
        <f>IF([1]source_data!G258="","",IF([1]source_data!P258="","",[1]source_data!P258))</f>
        <v>45330</v>
      </c>
      <c r="Y256" s="6" t="str">
        <f>IF([1]source_data!G258="","",IF([1]source_data!Q258="","",[1]source_data!Q258))</f>
        <v/>
      </c>
      <c r="Z256" s="11" t="str">
        <f>IF([1]source_data!G258="","",IF([1]source_data!I258="","",[1]tailored_settings!$B$10))</f>
        <v>Primary grant reason</v>
      </c>
      <c r="AA256" s="11" t="str">
        <f>IF([1]source_data!G258="","",IF([1]source_data!I258="","",[1]source_data!I258))</f>
        <v>9. Customer/family is in the UK as part of an official Government scheme supporting the resettlement of Refugees and Asylum Seekers (e.g. Ukraine or ACRS)</v>
      </c>
      <c r="AB256" s="11" t="str">
        <f>IF([1]source_data!G258="","",IF([1]source_data!J258="","",[1]tailored_settings!$B$11))</f>
        <v/>
      </c>
      <c r="AC256" s="11" t="str">
        <f>IF([1]source_data!G258="","",IF([1]source_data!J258="","",[1]source_data!J258))</f>
        <v/>
      </c>
      <c r="AD256" s="11" t="str">
        <f>IF([1]source_data!G258="","",IF([1]source_data!K258="","",[1]tailored_settings!$B$12))</f>
        <v>Grant purpose</v>
      </c>
      <c r="AE256" s="11" t="str">
        <f>IF([1]source_data!G258="","",IF([1]source_data!K258="","",[1]source_data!K258))</f>
        <v>Appliances</v>
      </c>
      <c r="AF256" s="11" t="str">
        <f>IF([1]source_data!G258="","",IF([1]source_data!L258="","",[1]tailored_settings!$B$13))</f>
        <v/>
      </c>
      <c r="AG256" s="11" t="str">
        <f>IF([1]source_data!G258="","",IF([1]source_data!L258="","",[1]source_data!L258))</f>
        <v/>
      </c>
      <c r="AH256" s="11" t="str">
        <f>IF([1]source_data!G258="","",IF([1]source_data!M258="","",[1]tailored_settings!$B$14))</f>
        <v/>
      </c>
      <c r="AI256" s="11" t="str">
        <f>IF([1]source_data!G258="","",IF([1]source_data!M258="","",[1]source_data!M258))</f>
        <v/>
      </c>
    </row>
    <row r="257" spans="1:35" x14ac:dyDescent="0.2">
      <c r="A257" s="6" t="str">
        <f>IF([1]source_data!G259="","",IF(AND([1]source_data!C259&lt;&gt;"",[1]tailored_settings!$B$15="Publish"),CONCATENATE([1]tailored_settings!$B$2&amp;[1]source_data!C259),IF(AND([1]source_data!C259&lt;&gt;"",[1]tailored_settings!$B$15="Do not publish"),CONCATENATE([1]tailored_settings!$B$2&amp;TEXT(ROW(A257)-1,"0000")&amp;"_"&amp;TEXT(F257,"yyyy-mm")),CONCATENATE([1]tailored_settings!$B$2&amp;TEXT(ROW(A257)-1,"0000")&amp;"_"&amp;TEXT(F257,"yyyy-mm")))))</f>
        <v>360G-Longleigh-E23-00290W</v>
      </c>
      <c r="B257" s="6" t="str">
        <f>IF([1]source_data!G259="","",IF([1]source_data!E259&lt;&gt;"",[1]source_data!E259,CONCATENATE("Grant to "&amp;G257)))</f>
        <v>Grant to Individual Recipient</v>
      </c>
      <c r="C257" s="6" t="str">
        <f>IF([1]source_data!G259="","",IF([1]source_data!F259="","",[1]source_data!F259))</f>
        <v>Helping to alleviate financial hardship</v>
      </c>
      <c r="D257" s="7">
        <f>IF([1]source_data!G259="","",IF([1]source_data!G259="","",[1]source_data!G259))</f>
        <v>935.97</v>
      </c>
      <c r="E257" s="6" t="str">
        <f>IF([1]source_data!G259="","",[1]tailored_settings!$B$3)</f>
        <v>GBP</v>
      </c>
      <c r="F257" s="8">
        <f>IF([1]source_data!G259="","",IF([1]source_data!H259="","",[1]source_data!H259))</f>
        <v>45257</v>
      </c>
      <c r="G257" s="6" t="str">
        <f>IF([1]source_data!G259="","",[1]tailored_settings!$B$5)</f>
        <v>Individual Recipient</v>
      </c>
      <c r="H257" s="6" t="str">
        <f>IF([1]source_data!G259="","",IF(AND([1]source_data!A259&lt;&gt;"",[1]tailored_settings!$B$16="Publish"),CONCATENATE([1]tailored_settings!$B$2&amp;[1]source_data!A259),IF(AND([1]source_data!A259&lt;&gt;"",[1]tailored_settings!$B$16="Do not publish"),CONCATENATE([1]tailored_settings!$B$4&amp;TEXT(ROW(A257)-1,"0000")&amp;"_"&amp;TEXT(F257,"yyyy-mm")),CONCATENATE([1]tailored_settings!$B$4&amp;TEXT(ROW(A257)-1,"0000")&amp;"_"&amp;TEXT(F257,"yyyy-mm")))))</f>
        <v>360G-Longleigh-IND-0256_2023-11</v>
      </c>
      <c r="I257" s="6" t="str">
        <f>IF([1]source_data!G259="","",[1]tailored_settings!$B$7)</f>
        <v>Longleigh Foundation</v>
      </c>
      <c r="J257" s="6" t="str">
        <f>IF([1]source_data!G259="","",[1]tailored_settings!$B$6)</f>
        <v>GB-CHC-1169016</v>
      </c>
      <c r="K257" s="6" t="str">
        <f>IF([1]source_data!G259="","",IF([1]source_data!I259="","",VLOOKUP([1]source_data!I259,[1]codelist_mapping!A:C,3,FALSE)))</f>
        <v>GTIR080</v>
      </c>
      <c r="L257" s="6" t="str">
        <f>IF([1]source_data!G259="","",IF([1]source_data!J259="","",VLOOKUP([1]source_data!J259,[1]codelist_mapping!A:C,3,FALSE)))</f>
        <v>GTIR060</v>
      </c>
      <c r="M257" s="6" t="str">
        <f>IF([1]source_data!G259="","",IF([1]source_data!K259="","",IF([1]source_data!M259&lt;&gt;"",CONCATENATE(VLOOKUP([1]source_data!K259,[1]codelist_mapping!F:H,3,FALSE)&amp;";"&amp;VLOOKUP([1]source_data!L259,[1]codelist_mapping!F:H,3,FALSE)&amp;";"&amp;VLOOKUP([1]source_data!M259,[1]codelist_mapping!F:H,3,FALSE)),IF([1]source_data!L259&lt;&gt;"",CONCATENATE(VLOOKUP([1]source_data!K259,[1]codelist_mapping!F:H,3,FALSE)&amp;";"&amp;VLOOKUP([1]source_data!L259,[1]codelist_mapping!F:H,3,FALSE)),IF([1]source_data!K259&lt;&gt;"",CONCATENATE(VLOOKUP([1]source_data!K259,[1]codelist_mapping!F:H,3,FALSE)))))))</f>
        <v>GTIP020</v>
      </c>
      <c r="N257" s="9" t="str">
        <f>IF([1]source_data!G259="","",IF([1]source_data!D259="","",VLOOKUP([1]source_data!D259,[1]geo_data!A:I,9,FALSE)))</f>
        <v>Walcot and Park North</v>
      </c>
      <c r="O257" s="9" t="str">
        <f>IF([1]source_data!G259="","",IF([1]source_data!D259="","",VLOOKUP([1]source_data!D259,[1]geo_data!A:I,8,FALSE)))</f>
        <v>E05008971</v>
      </c>
      <c r="P257" s="9" t="str">
        <f>IF([1]source_data!G259="","",IF(LEFT(O257,3)="E05","WD",IF(LEFT(O257,3)="S13","WD",IF(LEFT(O257,3)="W05","WD",IF(LEFT(O257,3)="W06","UA",IF(LEFT(O257,3)="S12","CA",IF(LEFT(O257,3)="E06","UA",IF(LEFT(O257,3)="E07","NMD",IF(LEFT(O257,3)="E08","MD",IF(LEFT(O257,3)="E09","LONB"))))))))))</f>
        <v>WD</v>
      </c>
      <c r="Q257" s="9" t="str">
        <f>IF([1]source_data!G259="","",IF([1]source_data!D259="","",VLOOKUP([1]source_data!D259,[1]geo_data!A:I,7,FALSE)))</f>
        <v>Swindon</v>
      </c>
      <c r="R257" s="9" t="str">
        <f>IF([1]source_data!G259="","",IF([1]source_data!D259="","",VLOOKUP([1]source_data!D259,[1]geo_data!A:I,6,FALSE)))</f>
        <v>E06000030</v>
      </c>
      <c r="S257" s="9" t="str">
        <f>IF([1]source_data!G259="","",IF(LEFT(R257,3)="E05","WD",IF(LEFT(R257,3)="S13","WD",IF(LEFT(R257,3)="W05","WD",IF(LEFT(R257,3)="W06","UA",IF(LEFT(R257,3)="S12","CA",IF(LEFT(R257,3)="E06","UA",IF(LEFT(R257,3)="E07","NMD",IF(LEFT(R257,3)="E08","MD",IF(LEFT(R257,3)="E09","LONB"))))))))))</f>
        <v>UA</v>
      </c>
      <c r="T257" s="6" t="str">
        <f>IF([1]source_data!G259="","",IF([1]source_data!N259="","",[1]source_data!N259))</f>
        <v>Hardship Grant</v>
      </c>
      <c r="U257" s="10">
        <f>IF([1]source_data!G259="","",[1]tailored_settings!$B$8)</f>
        <v>45622</v>
      </c>
      <c r="V257" s="6" t="str">
        <f>IF([1]source_data!G259="","",[1]tailored_settings!$B$9)</f>
        <v>http://www.longleigh.org/</v>
      </c>
      <c r="W257" s="8">
        <f>IF([1]source_data!G259="","",IF([1]source_data!O259="","",[1]source_data!O259))</f>
        <v>45257</v>
      </c>
      <c r="X257" s="8">
        <f>IF([1]source_data!G259="","",IF([1]source_data!P259="","",[1]source_data!P259))</f>
        <v>45314</v>
      </c>
      <c r="Y257" s="6" t="str">
        <f>IF([1]source_data!G259="","",IF([1]source_data!Q259="","",[1]source_data!Q259))</f>
        <v/>
      </c>
      <c r="Z257" s="11" t="str">
        <f>IF([1]source_data!G259="","",IF([1]source_data!I259="","",[1]tailored_settings!$B$10))</f>
        <v>Primary grant reason</v>
      </c>
      <c r="AA257" s="11" t="str">
        <f>IF([1]source_data!G259="","",IF([1]source_data!I259="","",[1]source_data!I259))</f>
        <v>3  Customer/family moving from homelessness/supported living into independent living</v>
      </c>
      <c r="AB257" s="11" t="str">
        <f>IF([1]source_data!G259="","",IF([1]source_data!J259="","",[1]tailored_settings!$B$11))</f>
        <v>Secondary grant reason</v>
      </c>
      <c r="AC257" s="11" t="str">
        <f>IF([1]source_data!G259="","",IF([1]source_data!J259="","",[1]source_data!J259))</f>
        <v>4. Customer/family fleeing from a violent or abusive relationship</v>
      </c>
      <c r="AD257" s="11" t="str">
        <f>IF([1]source_data!G259="","",IF([1]source_data!K259="","",[1]tailored_settings!$B$12))</f>
        <v>Grant purpose</v>
      </c>
      <c r="AE257" s="11" t="str">
        <f>IF([1]source_data!G259="","",IF([1]source_data!K259="","",[1]source_data!K259))</f>
        <v>Appliances</v>
      </c>
      <c r="AF257" s="11" t="str">
        <f>IF([1]source_data!G259="","",IF([1]source_data!L259="","",[1]tailored_settings!$B$13))</f>
        <v/>
      </c>
      <c r="AG257" s="11" t="str">
        <f>IF([1]source_data!G259="","",IF([1]source_data!L259="","",[1]source_data!L259))</f>
        <v/>
      </c>
      <c r="AH257" s="11" t="str">
        <f>IF([1]source_data!G259="","",IF([1]source_data!M259="","",[1]tailored_settings!$B$14))</f>
        <v/>
      </c>
      <c r="AI257" s="11" t="str">
        <f>IF([1]source_data!G259="","",IF([1]source_data!M259="","",[1]source_data!M259))</f>
        <v/>
      </c>
    </row>
    <row r="258" spans="1:35" x14ac:dyDescent="0.2">
      <c r="A258" s="6" t="str">
        <f>IF([1]source_data!G260="","",IF(AND([1]source_data!C260&lt;&gt;"",[1]tailored_settings!$B$15="Publish"),CONCATENATE([1]tailored_settings!$B$2&amp;[1]source_data!C260),IF(AND([1]source_data!C260&lt;&gt;"",[1]tailored_settings!$B$15="Do not publish"),CONCATENATE([1]tailored_settings!$B$2&amp;TEXT(ROW(A258)-1,"0000")&amp;"_"&amp;TEXT(F258,"yyyy-mm")),CONCATENATE([1]tailored_settings!$B$2&amp;TEXT(ROW(A258)-1,"0000")&amp;"_"&amp;TEXT(F258,"yyyy-mm")))))</f>
        <v>360G-Longleigh-E23-00292W</v>
      </c>
      <c r="B258" s="6" t="str">
        <f>IF([1]source_data!G260="","",IF([1]source_data!E260&lt;&gt;"",[1]source_data!E260,CONCATENATE("Grant to "&amp;G258)))</f>
        <v>Grant to Individual Recipient</v>
      </c>
      <c r="C258" s="6" t="str">
        <f>IF([1]source_data!G260="","",IF([1]source_data!F260="","",[1]source_data!F260))</f>
        <v>Helping to alleviate financial hardship</v>
      </c>
      <c r="D258" s="7">
        <f>IF([1]source_data!G260="","",IF([1]source_data!G260="","",[1]source_data!G260))</f>
        <v>741.91</v>
      </c>
      <c r="E258" s="6" t="str">
        <f>IF([1]source_data!G260="","",[1]tailored_settings!$B$3)</f>
        <v>GBP</v>
      </c>
      <c r="F258" s="8">
        <f>IF([1]source_data!G260="","",IF([1]source_data!H260="","",[1]source_data!H260))</f>
        <v>45258</v>
      </c>
      <c r="G258" s="6" t="str">
        <f>IF([1]source_data!G260="","",[1]tailored_settings!$B$5)</f>
        <v>Individual Recipient</v>
      </c>
      <c r="H258" s="6" t="str">
        <f>IF([1]source_data!G260="","",IF(AND([1]source_data!A260&lt;&gt;"",[1]tailored_settings!$B$16="Publish"),CONCATENATE([1]tailored_settings!$B$2&amp;[1]source_data!A260),IF(AND([1]source_data!A260&lt;&gt;"",[1]tailored_settings!$B$16="Do not publish"),CONCATENATE([1]tailored_settings!$B$4&amp;TEXT(ROW(A258)-1,"0000")&amp;"_"&amp;TEXT(F258,"yyyy-mm")),CONCATENATE([1]tailored_settings!$B$4&amp;TEXT(ROW(A258)-1,"0000")&amp;"_"&amp;TEXT(F258,"yyyy-mm")))))</f>
        <v>360G-Longleigh-IND-0257_2023-11</v>
      </c>
      <c r="I258" s="6" t="str">
        <f>IF([1]source_data!G260="","",[1]tailored_settings!$B$7)</f>
        <v>Longleigh Foundation</v>
      </c>
      <c r="J258" s="6" t="str">
        <f>IF([1]source_data!G260="","",[1]tailored_settings!$B$6)</f>
        <v>GB-CHC-1169016</v>
      </c>
      <c r="K258" s="6" t="str">
        <f>IF([1]source_data!G260="","",IF([1]source_data!I260="","",VLOOKUP([1]source_data!I260,[1]codelist_mapping!A:C,3,FALSE)))</f>
        <v>GTIR030</v>
      </c>
      <c r="L258" s="6" t="str">
        <f>IF([1]source_data!G260="","",IF([1]source_data!J260="","",VLOOKUP([1]source_data!J260,[1]codelist_mapping!A:C,3,FALSE)))</f>
        <v>GTIR040</v>
      </c>
      <c r="M258" s="6" t="str">
        <f>IF([1]source_data!G260="","",IF([1]source_data!K260="","",IF([1]source_data!M260&lt;&gt;"",CONCATENATE(VLOOKUP([1]source_data!K260,[1]codelist_mapping!F:H,3,FALSE)&amp;";"&amp;VLOOKUP([1]source_data!L260,[1]codelist_mapping!F:H,3,FALSE)&amp;";"&amp;VLOOKUP([1]source_data!M260,[1]codelist_mapping!F:H,3,FALSE)),IF([1]source_data!L260&lt;&gt;"",CONCATENATE(VLOOKUP([1]source_data!K260,[1]codelist_mapping!F:H,3,FALSE)&amp;";"&amp;VLOOKUP([1]source_data!L260,[1]codelist_mapping!F:H,3,FALSE)),IF([1]source_data!K260&lt;&gt;"",CONCATENATE(VLOOKUP([1]source_data!K260,[1]codelist_mapping!F:H,3,FALSE)))))))</f>
        <v>GTIP020</v>
      </c>
      <c r="N258" s="9" t="str">
        <f>IF([1]source_data!G260="","",IF([1]source_data!D260="","",VLOOKUP([1]source_data!D260,[1]geo_data!A:I,9,FALSE)))</f>
        <v>Brighton Hill</v>
      </c>
      <c r="O258" s="9" t="str">
        <f>IF([1]source_data!G260="","",IF([1]source_data!D260="","",VLOOKUP([1]source_data!D260,[1]geo_data!A:I,8,FALSE)))</f>
        <v>E05013080</v>
      </c>
      <c r="P258" s="9" t="str">
        <f>IF([1]source_data!G260="","",IF(LEFT(O258,3)="E05","WD",IF(LEFT(O258,3)="S13","WD",IF(LEFT(O258,3)="W05","WD",IF(LEFT(O258,3)="W06","UA",IF(LEFT(O258,3)="S12","CA",IF(LEFT(O258,3)="E06","UA",IF(LEFT(O258,3)="E07","NMD",IF(LEFT(O258,3)="E08","MD",IF(LEFT(O258,3)="E09","LONB"))))))))))</f>
        <v>WD</v>
      </c>
      <c r="Q258" s="9" t="str">
        <f>IF([1]source_data!G260="","",IF([1]source_data!D260="","",VLOOKUP([1]source_data!D260,[1]geo_data!A:I,7,FALSE)))</f>
        <v>Basingstoke and Deane</v>
      </c>
      <c r="R258" s="9" t="str">
        <f>IF([1]source_data!G260="","",IF([1]source_data!D260="","",VLOOKUP([1]source_data!D260,[1]geo_data!A:I,6,FALSE)))</f>
        <v>E07000084</v>
      </c>
      <c r="S258" s="9" t="str">
        <f>IF([1]source_data!G260="","",IF(LEFT(R258,3)="E05","WD",IF(LEFT(R258,3)="S13","WD",IF(LEFT(R258,3)="W05","WD",IF(LEFT(R258,3)="W06","UA",IF(LEFT(R258,3)="S12","CA",IF(LEFT(R258,3)="E06","UA",IF(LEFT(R258,3)="E07","NMD",IF(LEFT(R258,3)="E08","MD",IF(LEFT(R258,3)="E09","LONB"))))))))))</f>
        <v>NMD</v>
      </c>
      <c r="T258" s="6" t="str">
        <f>IF([1]source_data!G260="","",IF([1]source_data!N260="","",[1]source_data!N260))</f>
        <v>Hardship Grant</v>
      </c>
      <c r="U258" s="10">
        <f>IF([1]source_data!G260="","",[1]tailored_settings!$B$8)</f>
        <v>45622</v>
      </c>
      <c r="V258" s="6" t="str">
        <f>IF([1]source_data!G260="","",[1]tailored_settings!$B$9)</f>
        <v>http://www.longleigh.org/</v>
      </c>
      <c r="W258" s="8">
        <f>IF([1]source_data!G260="","",IF([1]source_data!O260="","",[1]source_data!O260))</f>
        <v>45258</v>
      </c>
      <c r="X258" s="8">
        <f>IF([1]source_data!G260="","",IF([1]source_data!P260="","",[1]source_data!P260))</f>
        <v>45289</v>
      </c>
      <c r="Y258" s="6" t="str">
        <f>IF([1]source_data!G260="","",IF([1]source_data!Q260="","",[1]source_data!Q260))</f>
        <v/>
      </c>
      <c r="Z258" s="11" t="str">
        <f>IF([1]source_data!G260="","",IF([1]source_data!I260="","",[1]tailored_settings!$B$10))</f>
        <v>Primary grant reason</v>
      </c>
      <c r="AA258" s="11" t="str">
        <f>IF([1]source_data!G260="","",IF([1]source_data!I260="","",[1]source_data!I260))</f>
        <v>1. Customer (or family member residing with them) with a diagnosed condition or disability (physical and/or sensory and/or behavioural)</v>
      </c>
      <c r="AB258" s="11" t="str">
        <f>IF([1]source_data!G260="","",IF([1]source_data!J260="","",[1]tailored_settings!$B$11))</f>
        <v>Secondary grant reason</v>
      </c>
      <c r="AC258" s="11" t="str">
        <f>IF([1]source_data!G260="","",IF([1]source_data!J260="","",[1]source_data!J260))</f>
        <v>2. Customer receiving medication and/or therapy for a mental health condition or substance addiction</v>
      </c>
      <c r="AD258" s="11" t="str">
        <f>IF([1]source_data!G260="","",IF([1]source_data!K260="","",[1]tailored_settings!$B$12))</f>
        <v>Grant purpose</v>
      </c>
      <c r="AE258" s="11" t="str">
        <f>IF([1]source_data!G260="","",IF([1]source_data!K260="","",[1]source_data!K260))</f>
        <v xml:space="preserve">Furniture </v>
      </c>
      <c r="AF258" s="11" t="str">
        <f>IF([1]source_data!G260="","",IF([1]source_data!L260="","",[1]tailored_settings!$B$13))</f>
        <v/>
      </c>
      <c r="AG258" s="11" t="str">
        <f>IF([1]source_data!G260="","",IF([1]source_data!L260="","",[1]source_data!L260))</f>
        <v/>
      </c>
      <c r="AH258" s="11" t="str">
        <f>IF([1]source_data!G260="","",IF([1]source_data!M260="","",[1]tailored_settings!$B$14))</f>
        <v/>
      </c>
      <c r="AI258" s="11" t="str">
        <f>IF([1]source_data!G260="","",IF([1]source_data!M260="","",[1]source_data!M260))</f>
        <v/>
      </c>
    </row>
    <row r="259" spans="1:35" x14ac:dyDescent="0.2">
      <c r="A259" s="6" t="str">
        <f>IF([1]source_data!G261="","",IF(AND([1]source_data!C261&lt;&gt;"",[1]tailored_settings!$B$15="Publish"),CONCATENATE([1]tailored_settings!$B$2&amp;[1]source_data!C261),IF(AND([1]source_data!C261&lt;&gt;"",[1]tailored_settings!$B$15="Do not publish"),CONCATENATE([1]tailored_settings!$B$2&amp;TEXT(ROW(A259)-1,"0000")&amp;"_"&amp;TEXT(F259,"yyyy-mm")),CONCATENATE([1]tailored_settings!$B$2&amp;TEXT(ROW(A259)-1,"0000")&amp;"_"&amp;TEXT(F259,"yyyy-mm")))))</f>
        <v>360G-Longleigh-E23-00293W</v>
      </c>
      <c r="B259" s="6" t="str">
        <f>IF([1]source_data!G261="","",IF([1]source_data!E261&lt;&gt;"",[1]source_data!E261,CONCATENATE("Grant to "&amp;G259)))</f>
        <v>Grant to Individual Recipient</v>
      </c>
      <c r="C259" s="6" t="str">
        <f>IF([1]source_data!G261="","",IF([1]source_data!F261="","",[1]source_data!F261))</f>
        <v>Helping to alleviate financial hardship</v>
      </c>
      <c r="D259" s="7">
        <f>IF([1]source_data!G261="","",IF([1]source_data!G261="","",[1]source_data!G261))</f>
        <v>990</v>
      </c>
      <c r="E259" s="6" t="str">
        <f>IF([1]source_data!G261="","",[1]tailored_settings!$B$3)</f>
        <v>GBP</v>
      </c>
      <c r="F259" s="8">
        <f>IF([1]source_data!G261="","",IF([1]source_data!H261="","",[1]source_data!H261))</f>
        <v>45258</v>
      </c>
      <c r="G259" s="6" t="str">
        <f>IF([1]source_data!G261="","",[1]tailored_settings!$B$5)</f>
        <v>Individual Recipient</v>
      </c>
      <c r="H259" s="6" t="str">
        <f>IF([1]source_data!G261="","",IF(AND([1]source_data!A261&lt;&gt;"",[1]tailored_settings!$B$16="Publish"),CONCATENATE([1]tailored_settings!$B$2&amp;[1]source_data!A261),IF(AND([1]source_data!A261&lt;&gt;"",[1]tailored_settings!$B$16="Do not publish"),CONCATENATE([1]tailored_settings!$B$4&amp;TEXT(ROW(A259)-1,"0000")&amp;"_"&amp;TEXT(F259,"yyyy-mm")),CONCATENATE([1]tailored_settings!$B$4&amp;TEXT(ROW(A259)-1,"0000")&amp;"_"&amp;TEXT(F259,"yyyy-mm")))))</f>
        <v>360G-Longleigh-IND-0258_2023-11</v>
      </c>
      <c r="I259" s="6" t="str">
        <f>IF([1]source_data!G261="","",[1]tailored_settings!$B$7)</f>
        <v>Longleigh Foundation</v>
      </c>
      <c r="J259" s="6" t="str">
        <f>IF([1]source_data!G261="","",[1]tailored_settings!$B$6)</f>
        <v>GB-CHC-1169016</v>
      </c>
      <c r="K259" s="6" t="str">
        <f>IF([1]source_data!G261="","",IF([1]source_data!I261="","",VLOOKUP([1]source_data!I261,[1]codelist_mapping!A:C,3,FALSE)))</f>
        <v>GTIR030</v>
      </c>
      <c r="L259" s="6" t="str">
        <f>IF([1]source_data!G261="","",IF([1]source_data!J261="","",VLOOKUP([1]source_data!J261,[1]codelist_mapping!A:C,3,FALSE)))</f>
        <v/>
      </c>
      <c r="M259" s="6" t="str">
        <f>IF([1]source_data!G261="","",IF([1]source_data!K261="","",IF([1]source_data!M261&lt;&gt;"",CONCATENATE(VLOOKUP([1]source_data!K261,[1]codelist_mapping!F:H,3,FALSE)&amp;";"&amp;VLOOKUP([1]source_data!L261,[1]codelist_mapping!F:H,3,FALSE)&amp;";"&amp;VLOOKUP([1]source_data!M261,[1]codelist_mapping!F:H,3,FALSE)),IF([1]source_data!L261&lt;&gt;"",CONCATENATE(VLOOKUP([1]source_data!K261,[1]codelist_mapping!F:H,3,FALSE)&amp;";"&amp;VLOOKUP([1]source_data!L261,[1]codelist_mapping!F:H,3,FALSE)),IF([1]source_data!K261&lt;&gt;"",CONCATENATE(VLOOKUP([1]source_data!K261,[1]codelist_mapping!F:H,3,FALSE)))))))</f>
        <v>GTIP050;GTIP070</v>
      </c>
      <c r="N259" s="9" t="str">
        <f>IF([1]source_data!G261="","",IF([1]source_data!D261="","",VLOOKUP([1]source_data!D261,[1]geo_data!A:I,9,FALSE)))</f>
        <v>Featherstone, Sharehill &amp; Saredon</v>
      </c>
      <c r="O259" s="9" t="str">
        <f>IF([1]source_data!G261="","",IF([1]source_data!D261="","",VLOOKUP([1]source_data!D261,[1]geo_data!A:I,8,FALSE)))</f>
        <v>E05015059</v>
      </c>
      <c r="P259" s="9" t="str">
        <f>IF([1]source_data!G261="","",IF(LEFT(O259,3)="E05","WD",IF(LEFT(O259,3)="S13","WD",IF(LEFT(O259,3)="W05","WD",IF(LEFT(O259,3)="W06","UA",IF(LEFT(O259,3)="S12","CA",IF(LEFT(O259,3)="E06","UA",IF(LEFT(O259,3)="E07","NMD",IF(LEFT(O259,3)="E08","MD",IF(LEFT(O259,3)="E09","LONB"))))))))))</f>
        <v>WD</v>
      </c>
      <c r="Q259" s="9" t="str">
        <f>IF([1]source_data!G261="","",IF([1]source_data!D261="","",VLOOKUP([1]source_data!D261,[1]geo_data!A:I,7,FALSE)))</f>
        <v>South Staffordshire</v>
      </c>
      <c r="R259" s="9" t="str">
        <f>IF([1]source_data!G261="","",IF([1]source_data!D261="","",VLOOKUP([1]source_data!D261,[1]geo_data!A:I,6,FALSE)))</f>
        <v>E07000196</v>
      </c>
      <c r="S259" s="9" t="str">
        <f>IF([1]source_data!G261="","",IF(LEFT(R259,3)="E05","WD",IF(LEFT(R259,3)="S13","WD",IF(LEFT(R259,3)="W05","WD",IF(LEFT(R259,3)="W06","UA",IF(LEFT(R259,3)="S12","CA",IF(LEFT(R259,3)="E06","UA",IF(LEFT(R259,3)="E07","NMD",IF(LEFT(R259,3)="E08","MD",IF(LEFT(R259,3)="E09","LONB"))))))))))</f>
        <v>NMD</v>
      </c>
      <c r="T259" s="6" t="str">
        <f>IF([1]source_data!G261="","",IF([1]source_data!N261="","",[1]source_data!N261))</f>
        <v>Hardship Grant</v>
      </c>
      <c r="U259" s="10">
        <f>IF([1]source_data!G261="","",[1]tailored_settings!$B$8)</f>
        <v>45622</v>
      </c>
      <c r="V259" s="6" t="str">
        <f>IF([1]source_data!G261="","",[1]tailored_settings!$B$9)</f>
        <v>http://www.longleigh.org/</v>
      </c>
      <c r="W259" s="8">
        <f>IF([1]source_data!G261="","",IF([1]source_data!O261="","",[1]source_data!O261))</f>
        <v>45258</v>
      </c>
      <c r="X259" s="8">
        <f>IF([1]source_data!G261="","",IF([1]source_data!P261="","",[1]source_data!P261))</f>
        <v>45330</v>
      </c>
      <c r="Y259" s="6" t="str">
        <f>IF([1]source_data!G261="","",IF([1]source_data!Q261="","",[1]source_data!Q261))</f>
        <v/>
      </c>
      <c r="Z259" s="11" t="str">
        <f>IF([1]source_data!G261="","",IF([1]source_data!I261="","",[1]tailored_settings!$B$10))</f>
        <v>Primary grant reason</v>
      </c>
      <c r="AA259" s="11" t="str">
        <f>IF([1]source_data!G261="","",IF([1]source_data!I261="","",[1]source_data!I261))</f>
        <v>1. Customer (or family member residing with them) with a diagnosed condition or disability (physical and/or sensory and/or behavioural)</v>
      </c>
      <c r="AB259" s="11" t="str">
        <f>IF([1]source_data!G261="","",IF([1]source_data!J261="","",[1]tailored_settings!$B$11))</f>
        <v/>
      </c>
      <c r="AC259" s="11" t="str">
        <f>IF([1]source_data!G261="","",IF([1]source_data!J261="","",[1]source_data!J261))</f>
        <v/>
      </c>
      <c r="AD259" s="11" t="str">
        <f>IF([1]source_data!G261="","",IF([1]source_data!K261="","",[1]tailored_settings!$B$12))</f>
        <v>Grant purpose</v>
      </c>
      <c r="AE259" s="11" t="str">
        <f>IF([1]source_data!G261="","",IF([1]source_data!K261="","",[1]source_data!K261))</f>
        <v>Utility vouchers</v>
      </c>
      <c r="AF259" s="11" t="str">
        <f>IF([1]source_data!G261="","",IF([1]source_data!L261="","",[1]tailored_settings!$B$13))</f>
        <v>Grant purpose</v>
      </c>
      <c r="AG259" s="11" t="str">
        <f>IF([1]source_data!G261="","",IF([1]source_data!L261="","",[1]source_data!L261))</f>
        <v>Food vouchers</v>
      </c>
      <c r="AH259" s="11" t="str">
        <f>IF([1]source_data!G261="","",IF([1]source_data!M261="","",[1]tailored_settings!$B$14))</f>
        <v/>
      </c>
      <c r="AI259" s="11" t="str">
        <f>IF([1]source_data!G261="","",IF([1]source_data!M261="","",[1]source_data!M261))</f>
        <v/>
      </c>
    </row>
    <row r="260" spans="1:35" x14ac:dyDescent="0.2">
      <c r="A260" s="6" t="str">
        <f>IF([1]source_data!G262="","",IF(AND([1]source_data!C262&lt;&gt;"",[1]tailored_settings!$B$15="Publish"),CONCATENATE([1]tailored_settings!$B$2&amp;[1]source_data!C262),IF(AND([1]source_data!C262&lt;&gt;"",[1]tailored_settings!$B$15="Do not publish"),CONCATENATE([1]tailored_settings!$B$2&amp;TEXT(ROW(A260)-1,"0000")&amp;"_"&amp;TEXT(F260,"yyyy-mm")),CONCATENATE([1]tailored_settings!$B$2&amp;TEXT(ROW(A260)-1,"0000")&amp;"_"&amp;TEXT(F260,"yyyy-mm")))))</f>
        <v>360G-Longleigh-E23-00294W</v>
      </c>
      <c r="B260" s="6" t="str">
        <f>IF([1]source_data!G262="","",IF([1]source_data!E262&lt;&gt;"",[1]source_data!E262,CONCATENATE("Grant to "&amp;G260)))</f>
        <v>Grant to Individual Recipient</v>
      </c>
      <c r="C260" s="6" t="str">
        <f>IF([1]source_data!G262="","",IF([1]source_data!F262="","",[1]source_data!F262))</f>
        <v>Helping to alleviate financial hardship</v>
      </c>
      <c r="D260" s="7">
        <f>IF([1]source_data!G262="","",IF([1]source_data!G262="","",[1]source_data!G262))</f>
        <v>775.74</v>
      </c>
      <c r="E260" s="6" t="str">
        <f>IF([1]source_data!G262="","",[1]tailored_settings!$B$3)</f>
        <v>GBP</v>
      </c>
      <c r="F260" s="8">
        <f>IF([1]source_data!G262="","",IF([1]source_data!H262="","",[1]source_data!H262))</f>
        <v>45259</v>
      </c>
      <c r="G260" s="6" t="str">
        <f>IF([1]source_data!G262="","",[1]tailored_settings!$B$5)</f>
        <v>Individual Recipient</v>
      </c>
      <c r="H260" s="6" t="str">
        <f>IF([1]source_data!G262="","",IF(AND([1]source_data!A262&lt;&gt;"",[1]tailored_settings!$B$16="Publish"),CONCATENATE([1]tailored_settings!$B$2&amp;[1]source_data!A262),IF(AND([1]source_data!A262&lt;&gt;"",[1]tailored_settings!$B$16="Do not publish"),CONCATENATE([1]tailored_settings!$B$4&amp;TEXT(ROW(A260)-1,"0000")&amp;"_"&amp;TEXT(F260,"yyyy-mm")),CONCATENATE([1]tailored_settings!$B$4&amp;TEXT(ROW(A260)-1,"0000")&amp;"_"&amp;TEXT(F260,"yyyy-mm")))))</f>
        <v>360G-Longleigh-IND-0259_2023-11</v>
      </c>
      <c r="I260" s="6" t="str">
        <f>IF([1]source_data!G262="","",[1]tailored_settings!$B$7)</f>
        <v>Longleigh Foundation</v>
      </c>
      <c r="J260" s="6" t="str">
        <f>IF([1]source_data!G262="","",[1]tailored_settings!$B$6)</f>
        <v>GB-CHC-1169016</v>
      </c>
      <c r="K260" s="6" t="str">
        <f>IF([1]source_data!G262="","",IF([1]source_data!I262="","",VLOOKUP([1]source_data!I262,[1]codelist_mapping!A:C,3,FALSE)))</f>
        <v>GTIR010</v>
      </c>
      <c r="L260" s="6" t="str">
        <f>IF([1]source_data!G262="","",IF([1]source_data!J262="","",VLOOKUP([1]source_data!J262,[1]codelist_mapping!A:C,3,FALSE)))</f>
        <v/>
      </c>
      <c r="M260" s="6" t="str">
        <f>IF([1]source_data!G262="","",IF([1]source_data!K262="","",IF([1]source_data!M262&lt;&gt;"",CONCATENATE(VLOOKUP([1]source_data!K262,[1]codelist_mapping!F:H,3,FALSE)&amp;";"&amp;VLOOKUP([1]source_data!L262,[1]codelist_mapping!F:H,3,FALSE)&amp;";"&amp;VLOOKUP([1]source_data!M262,[1]codelist_mapping!F:H,3,FALSE)),IF([1]source_data!L262&lt;&gt;"",CONCATENATE(VLOOKUP([1]source_data!K262,[1]codelist_mapping!F:H,3,FALSE)&amp;";"&amp;VLOOKUP([1]source_data!L262,[1]codelist_mapping!F:H,3,FALSE)),IF([1]source_data!K262&lt;&gt;"",CONCATENATE(VLOOKUP([1]source_data!K262,[1]codelist_mapping!F:H,3,FALSE)))))))</f>
        <v>GTIP050</v>
      </c>
      <c r="N260" s="9" t="str">
        <f>IF([1]source_data!G262="","",IF([1]source_data!D262="","",VLOOKUP([1]source_data!D262,[1]geo_data!A:I,9,FALSE)))</f>
        <v>Loxwood</v>
      </c>
      <c r="O260" s="9" t="str">
        <f>IF([1]source_data!G262="","",IF([1]source_data!D262="","",VLOOKUP([1]source_data!D262,[1]geo_data!A:I,8,FALSE)))</f>
        <v>E05011678</v>
      </c>
      <c r="P260" s="9" t="str">
        <f>IF([1]source_data!G262="","",IF(LEFT(O260,3)="E05","WD",IF(LEFT(O260,3)="S13","WD",IF(LEFT(O260,3)="W05","WD",IF(LEFT(O260,3)="W06","UA",IF(LEFT(O260,3)="S12","CA",IF(LEFT(O260,3)="E06","UA",IF(LEFT(O260,3)="E07","NMD",IF(LEFT(O260,3)="E08","MD",IF(LEFT(O260,3)="E09","LONB"))))))))))</f>
        <v>WD</v>
      </c>
      <c r="Q260" s="9" t="str">
        <f>IF([1]source_data!G262="","",IF([1]source_data!D262="","",VLOOKUP([1]source_data!D262,[1]geo_data!A:I,7,FALSE)))</f>
        <v>Chichester</v>
      </c>
      <c r="R260" s="9" t="str">
        <f>IF([1]source_data!G262="","",IF([1]source_data!D262="","",VLOOKUP([1]source_data!D262,[1]geo_data!A:I,6,FALSE)))</f>
        <v>E07000225</v>
      </c>
      <c r="S260" s="9" t="str">
        <f>IF([1]source_data!G262="","",IF(LEFT(R260,3)="E05","WD",IF(LEFT(R260,3)="S13","WD",IF(LEFT(R260,3)="W05","WD",IF(LEFT(R260,3)="W06","UA",IF(LEFT(R260,3)="S12","CA",IF(LEFT(R260,3)="E06","UA",IF(LEFT(R260,3)="E07","NMD",IF(LEFT(R260,3)="E08","MD",IF(LEFT(R260,3)="E09","LONB"))))))))))</f>
        <v>NMD</v>
      </c>
      <c r="T260" s="6" t="str">
        <f>IF([1]source_data!G262="","",IF([1]source_data!N262="","",[1]source_data!N262))</f>
        <v>Hardship Grant</v>
      </c>
      <c r="U260" s="10">
        <f>IF([1]source_data!G262="","",[1]tailored_settings!$B$8)</f>
        <v>45622</v>
      </c>
      <c r="V260" s="6" t="str">
        <f>IF([1]source_data!G262="","",[1]tailored_settings!$B$9)</f>
        <v>http://www.longleigh.org/</v>
      </c>
      <c r="W260" s="8">
        <f>IF([1]source_data!G262="","",IF([1]source_data!O262="","",[1]source_data!O262))</f>
        <v>45259</v>
      </c>
      <c r="X260" s="8">
        <f>IF([1]source_data!G262="","",IF([1]source_data!P262="","",[1]source_data!P262))</f>
        <v>45455</v>
      </c>
      <c r="Y260" s="6" t="str">
        <f>IF([1]source_data!G262="","",IF([1]source_data!Q262="","",[1]source_data!Q262))</f>
        <v/>
      </c>
      <c r="Z260" s="11" t="str">
        <f>IF([1]source_data!G262="","",IF([1]source_data!I262="","",[1]tailored_settings!$B$10))</f>
        <v>Primary grant reason</v>
      </c>
      <c r="AA260" s="11" t="str">
        <f>IF([1]source_data!G262="","",IF([1]source_data!I262="","",[1]source_data!I262))</f>
        <v>8. Customer is in financial hardship and their household meets one of two criteria</v>
      </c>
      <c r="AB260" s="11" t="str">
        <f>IF([1]source_data!G262="","",IF([1]source_data!J262="","",[1]tailored_settings!$B$11))</f>
        <v/>
      </c>
      <c r="AC260" s="11" t="str">
        <f>IF([1]source_data!G262="","",IF([1]source_data!J262="","",[1]source_data!J262))</f>
        <v/>
      </c>
      <c r="AD260" s="11" t="str">
        <f>IF([1]source_data!G262="","",IF([1]source_data!K262="","",[1]tailored_settings!$B$12))</f>
        <v>Grant purpose</v>
      </c>
      <c r="AE260" s="11" t="str">
        <f>IF([1]source_data!G262="","",IF([1]source_data!K262="","",[1]source_data!K262))</f>
        <v>Utility vouchers</v>
      </c>
      <c r="AF260" s="11" t="str">
        <f>IF([1]source_data!G262="","",IF([1]source_data!L262="","",[1]tailored_settings!$B$13))</f>
        <v/>
      </c>
      <c r="AG260" s="11" t="str">
        <f>IF([1]source_data!G262="","",IF([1]source_data!L262="","",[1]source_data!L262))</f>
        <v/>
      </c>
      <c r="AH260" s="11" t="str">
        <f>IF([1]source_data!G262="","",IF([1]source_data!M262="","",[1]tailored_settings!$B$14))</f>
        <v/>
      </c>
      <c r="AI260" s="11" t="str">
        <f>IF([1]source_data!G262="","",IF([1]source_data!M262="","",[1]source_data!M262))</f>
        <v/>
      </c>
    </row>
    <row r="261" spans="1:35" x14ac:dyDescent="0.2">
      <c r="A261" s="6" t="str">
        <f>IF([1]source_data!G263="","",IF(AND([1]source_data!C263&lt;&gt;"",[1]tailored_settings!$B$15="Publish"),CONCATENATE([1]tailored_settings!$B$2&amp;[1]source_data!C263),IF(AND([1]source_data!C263&lt;&gt;"",[1]tailored_settings!$B$15="Do not publish"),CONCATENATE([1]tailored_settings!$B$2&amp;TEXT(ROW(A261)-1,"0000")&amp;"_"&amp;TEXT(F261,"yyyy-mm")),CONCATENATE([1]tailored_settings!$B$2&amp;TEXT(ROW(A261)-1,"0000")&amp;"_"&amp;TEXT(F261,"yyyy-mm")))))</f>
        <v>360G-Longleigh-E23-00295W</v>
      </c>
      <c r="B261" s="6" t="str">
        <f>IF([1]source_data!G263="","",IF([1]source_data!E263&lt;&gt;"",[1]source_data!E263,CONCATENATE("Grant to "&amp;G261)))</f>
        <v>Grant to Individual Recipient</v>
      </c>
      <c r="C261" s="6" t="str">
        <f>IF([1]source_data!G263="","",IF([1]source_data!F263="","",[1]source_data!F263))</f>
        <v>Helping to alleviate financial hardship</v>
      </c>
      <c r="D261" s="7">
        <f>IF([1]source_data!G263="","",IF([1]source_data!G263="","",[1]source_data!G263))</f>
        <v>997.01</v>
      </c>
      <c r="E261" s="6" t="str">
        <f>IF([1]source_data!G263="","",[1]tailored_settings!$B$3)</f>
        <v>GBP</v>
      </c>
      <c r="F261" s="8">
        <f>IF([1]source_data!G263="","",IF([1]source_data!H263="","",[1]source_data!H263))</f>
        <v>45259</v>
      </c>
      <c r="G261" s="6" t="str">
        <f>IF([1]source_data!G263="","",[1]tailored_settings!$B$5)</f>
        <v>Individual Recipient</v>
      </c>
      <c r="H261" s="6" t="str">
        <f>IF([1]source_data!G263="","",IF(AND([1]source_data!A263&lt;&gt;"",[1]tailored_settings!$B$16="Publish"),CONCATENATE([1]tailored_settings!$B$2&amp;[1]source_data!A263),IF(AND([1]source_data!A263&lt;&gt;"",[1]tailored_settings!$B$16="Do not publish"),CONCATENATE([1]tailored_settings!$B$4&amp;TEXT(ROW(A261)-1,"0000")&amp;"_"&amp;TEXT(F261,"yyyy-mm")),CONCATENATE([1]tailored_settings!$B$4&amp;TEXT(ROW(A261)-1,"0000")&amp;"_"&amp;TEXT(F261,"yyyy-mm")))))</f>
        <v>360G-Longleigh-IND-0260_2023-11</v>
      </c>
      <c r="I261" s="6" t="str">
        <f>IF([1]source_data!G263="","",[1]tailored_settings!$B$7)</f>
        <v>Longleigh Foundation</v>
      </c>
      <c r="J261" s="6" t="str">
        <f>IF([1]source_data!G263="","",[1]tailored_settings!$B$6)</f>
        <v>GB-CHC-1169016</v>
      </c>
      <c r="K261" s="6" t="str">
        <f>IF([1]source_data!G263="","",IF([1]source_data!I263="","",VLOOKUP([1]source_data!I263,[1]codelist_mapping!A:C,3,FALSE)))</f>
        <v>GTIR060</v>
      </c>
      <c r="L261" s="6" t="str">
        <f>IF([1]source_data!G263="","",IF([1]source_data!J263="","",VLOOKUP([1]source_data!J263,[1]codelist_mapping!A:C,3,FALSE)))</f>
        <v/>
      </c>
      <c r="M261" s="6" t="str">
        <f>IF([1]source_data!G263="","",IF([1]source_data!K263="","",IF([1]source_data!M263&lt;&gt;"",CONCATENATE(VLOOKUP([1]source_data!K263,[1]codelist_mapping!F:H,3,FALSE)&amp;";"&amp;VLOOKUP([1]source_data!L263,[1]codelist_mapping!F:H,3,FALSE)&amp;";"&amp;VLOOKUP([1]source_data!M263,[1]codelist_mapping!F:H,3,FALSE)),IF([1]source_data!L263&lt;&gt;"",CONCATENATE(VLOOKUP([1]source_data!K263,[1]codelist_mapping!F:H,3,FALSE)&amp;";"&amp;VLOOKUP([1]source_data!L263,[1]codelist_mapping!F:H,3,FALSE)),IF([1]source_data!K263&lt;&gt;"",CONCATENATE(VLOOKUP([1]source_data!K263,[1]codelist_mapping!F:H,3,FALSE)))))))</f>
        <v>GTIP020</v>
      </c>
      <c r="N261" s="9" t="str">
        <f>IF([1]source_data!G263="","",IF([1]source_data!D263="","",VLOOKUP([1]source_data!D263,[1]geo_data!A:I,9,FALSE)))</f>
        <v>Meppershall &amp; Shillington</v>
      </c>
      <c r="O261" s="9" t="str">
        <f>IF([1]source_data!G263="","",IF([1]source_data!D263="","",VLOOKUP([1]source_data!D263,[1]geo_data!A:I,8,FALSE)))</f>
        <v>E05014417</v>
      </c>
      <c r="P261" s="9" t="str">
        <f>IF([1]source_data!G263="","",IF(LEFT(O261,3)="E05","WD",IF(LEFT(O261,3)="S13","WD",IF(LEFT(O261,3)="W05","WD",IF(LEFT(O261,3)="W06","UA",IF(LEFT(O261,3)="S12","CA",IF(LEFT(O261,3)="E06","UA",IF(LEFT(O261,3)="E07","NMD",IF(LEFT(O261,3)="E08","MD",IF(LEFT(O261,3)="E09","LONB"))))))))))</f>
        <v>WD</v>
      </c>
      <c r="Q261" s="9" t="str">
        <f>IF([1]source_data!G263="","",IF([1]source_data!D263="","",VLOOKUP([1]source_data!D263,[1]geo_data!A:I,7,FALSE)))</f>
        <v>Central Bedfordshire</v>
      </c>
      <c r="R261" s="9" t="str">
        <f>IF([1]source_data!G263="","",IF([1]source_data!D263="","",VLOOKUP([1]source_data!D263,[1]geo_data!A:I,6,FALSE)))</f>
        <v>E06000056</v>
      </c>
      <c r="S261" s="9" t="str">
        <f>IF([1]source_data!G263="","",IF(LEFT(R261,3)="E05","WD",IF(LEFT(R261,3)="S13","WD",IF(LEFT(R261,3)="W05","WD",IF(LEFT(R261,3)="W06","UA",IF(LEFT(R261,3)="S12","CA",IF(LEFT(R261,3)="E06","UA",IF(LEFT(R261,3)="E07","NMD",IF(LEFT(R261,3)="E08","MD",IF(LEFT(R261,3)="E09","LONB"))))))))))</f>
        <v>UA</v>
      </c>
      <c r="T261" s="6" t="str">
        <f>IF([1]source_data!G263="","",IF([1]source_data!N263="","",[1]source_data!N263))</f>
        <v>Hardship Grant</v>
      </c>
      <c r="U261" s="10">
        <f>IF([1]source_data!G263="","",[1]tailored_settings!$B$8)</f>
        <v>45622</v>
      </c>
      <c r="V261" s="6" t="str">
        <f>IF([1]source_data!G263="","",[1]tailored_settings!$B$9)</f>
        <v>http://www.longleigh.org/</v>
      </c>
      <c r="W261" s="8">
        <f>IF([1]source_data!G263="","",IF([1]source_data!O263="","",[1]source_data!O263))</f>
        <v>45259</v>
      </c>
      <c r="X261" s="8">
        <f>IF([1]source_data!G263="","",IF([1]source_data!P263="","",[1]source_data!P263))</f>
        <v>45289</v>
      </c>
      <c r="Y261" s="6" t="str">
        <f>IF([1]source_data!G263="","",IF([1]source_data!Q263="","",[1]source_data!Q263))</f>
        <v/>
      </c>
      <c r="Z261" s="11" t="str">
        <f>IF([1]source_data!G263="","",IF([1]source_data!I263="","",[1]tailored_settings!$B$10))</f>
        <v>Primary grant reason</v>
      </c>
      <c r="AA261" s="11" t="str">
        <f>IF([1]source_data!G263="","",IF([1]source_data!I263="","",[1]source_data!I263))</f>
        <v>4. Customer/family fleeing from a violent or abusive relationship</v>
      </c>
      <c r="AB261" s="11" t="str">
        <f>IF([1]source_data!G263="","",IF([1]source_data!J263="","",[1]tailored_settings!$B$11))</f>
        <v/>
      </c>
      <c r="AC261" s="11" t="str">
        <f>IF([1]source_data!G263="","",IF([1]source_data!J263="","",[1]source_data!J263))</f>
        <v/>
      </c>
      <c r="AD261" s="11" t="str">
        <f>IF([1]source_data!G263="","",IF([1]source_data!K263="","",[1]tailored_settings!$B$12))</f>
        <v>Grant purpose</v>
      </c>
      <c r="AE261" s="11" t="str">
        <f>IF([1]source_data!G263="","",IF([1]source_data!K263="","",[1]source_data!K263))</f>
        <v>Appliances</v>
      </c>
      <c r="AF261" s="11" t="str">
        <f>IF([1]source_data!G263="","",IF([1]source_data!L263="","",[1]tailored_settings!$B$13))</f>
        <v/>
      </c>
      <c r="AG261" s="11" t="str">
        <f>IF([1]source_data!G263="","",IF([1]source_data!L263="","",[1]source_data!L263))</f>
        <v/>
      </c>
      <c r="AH261" s="11" t="str">
        <f>IF([1]source_data!G263="","",IF([1]source_data!M263="","",[1]tailored_settings!$B$14))</f>
        <v/>
      </c>
      <c r="AI261" s="11" t="str">
        <f>IF([1]source_data!G263="","",IF([1]source_data!M263="","",[1]source_data!M263))</f>
        <v/>
      </c>
    </row>
    <row r="262" spans="1:35" x14ac:dyDescent="0.2">
      <c r="A262" s="6" t="str">
        <f>IF([1]source_data!G264="","",IF(AND([1]source_data!C264&lt;&gt;"",[1]tailored_settings!$B$15="Publish"),CONCATENATE([1]tailored_settings!$B$2&amp;[1]source_data!C264),IF(AND([1]source_data!C264&lt;&gt;"",[1]tailored_settings!$B$15="Do not publish"),CONCATENATE([1]tailored_settings!$B$2&amp;TEXT(ROW(A262)-1,"0000")&amp;"_"&amp;TEXT(F262,"yyyy-mm")),CONCATENATE([1]tailored_settings!$B$2&amp;TEXT(ROW(A262)-1,"0000")&amp;"_"&amp;TEXT(F262,"yyyy-mm")))))</f>
        <v>360G-Longleigh-E23-00297W</v>
      </c>
      <c r="B262" s="6" t="str">
        <f>IF([1]source_data!G264="","",IF([1]source_data!E264&lt;&gt;"",[1]source_data!E264,CONCATENATE("Grant to "&amp;G262)))</f>
        <v>Grant to Individual Recipient</v>
      </c>
      <c r="C262" s="6" t="str">
        <f>IF([1]source_data!G264="","",IF([1]source_data!F264="","",[1]source_data!F264))</f>
        <v xml:space="preserve">Providing new flooring </v>
      </c>
      <c r="D262" s="7">
        <f>IF([1]source_data!G264="","",IF([1]source_data!G264="","",[1]source_data!G264))</f>
        <v>1380</v>
      </c>
      <c r="E262" s="6" t="str">
        <f>IF([1]source_data!G264="","",[1]tailored_settings!$B$3)</f>
        <v>GBP</v>
      </c>
      <c r="F262" s="8">
        <f>IF([1]source_data!G264="","",IF([1]source_data!H264="","",[1]source_data!H264))</f>
        <v>45259</v>
      </c>
      <c r="G262" s="6" t="str">
        <f>IF([1]source_data!G264="","",[1]tailored_settings!$B$5)</f>
        <v>Individual Recipient</v>
      </c>
      <c r="H262" s="6" t="str">
        <f>IF([1]source_data!G264="","",IF(AND([1]source_data!A264&lt;&gt;"",[1]tailored_settings!$B$16="Publish"),CONCATENATE([1]tailored_settings!$B$2&amp;[1]source_data!A264),IF(AND([1]source_data!A264&lt;&gt;"",[1]tailored_settings!$B$16="Do not publish"),CONCATENATE([1]tailored_settings!$B$4&amp;TEXT(ROW(A262)-1,"0000")&amp;"_"&amp;TEXT(F262,"yyyy-mm")),CONCATENATE([1]tailored_settings!$B$4&amp;TEXT(ROW(A262)-1,"0000")&amp;"_"&amp;TEXT(F262,"yyyy-mm")))))</f>
        <v>360G-Longleigh-IND-0261_2023-11</v>
      </c>
      <c r="I262" s="6" t="str">
        <f>IF([1]source_data!G264="","",[1]tailored_settings!$B$7)</f>
        <v>Longleigh Foundation</v>
      </c>
      <c r="J262" s="6" t="str">
        <f>IF([1]source_data!G264="","",[1]tailored_settings!$B$6)</f>
        <v>GB-CHC-1169016</v>
      </c>
      <c r="K262" s="6" t="str">
        <f>IF([1]source_data!G264="","",IF([1]source_data!I264="","",VLOOKUP([1]source_data!I264,[1]codelist_mapping!A:C,3,FALSE)))</f>
        <v>GTIR030</v>
      </c>
      <c r="L262" s="6" t="str">
        <f>IF([1]source_data!G264="","",IF([1]source_data!J264="","",VLOOKUP([1]source_data!J264,[1]codelist_mapping!A:C,3,FALSE)))</f>
        <v/>
      </c>
      <c r="M262" s="6" t="str">
        <f>IF([1]source_data!G264="","",IF([1]source_data!K264="","",IF([1]source_data!M264&lt;&gt;"",CONCATENATE(VLOOKUP([1]source_data!K264,[1]codelist_mapping!F:H,3,FALSE)&amp;";"&amp;VLOOKUP([1]source_data!L264,[1]codelist_mapping!F:H,3,FALSE)&amp;";"&amp;VLOOKUP([1]source_data!M264,[1]codelist_mapping!F:H,3,FALSE)),IF([1]source_data!L264&lt;&gt;"",CONCATENATE(VLOOKUP([1]source_data!K264,[1]codelist_mapping!F:H,3,FALSE)&amp;";"&amp;VLOOKUP([1]source_data!L264,[1]codelist_mapping!F:H,3,FALSE)),IF([1]source_data!K264&lt;&gt;"",CONCATENATE(VLOOKUP([1]source_data!K264,[1]codelist_mapping!F:H,3,FALSE)))))))</f>
        <v>GTIP030</v>
      </c>
      <c r="N262" s="9" t="str">
        <f>IF([1]source_data!G264="","",IF([1]source_data!D264="","",VLOOKUP([1]source_data!D264,[1]geo_data!A:I,9,FALSE)))</f>
        <v>Westbourne &amp; West Cliff</v>
      </c>
      <c r="O262" s="9" t="str">
        <f>IF([1]source_data!G264="","",IF([1]source_data!D264="","",VLOOKUP([1]source_data!D264,[1]geo_data!A:I,8,FALSE)))</f>
        <v>E05012680</v>
      </c>
      <c r="P262" s="9" t="str">
        <f>IF([1]source_data!G264="","",IF(LEFT(O262,3)="E05","WD",IF(LEFT(O262,3)="S13","WD",IF(LEFT(O262,3)="W05","WD",IF(LEFT(O262,3)="W06","UA",IF(LEFT(O262,3)="S12","CA",IF(LEFT(O262,3)="E06","UA",IF(LEFT(O262,3)="E07","NMD",IF(LEFT(O262,3)="E08","MD",IF(LEFT(O262,3)="E09","LONB"))))))))))</f>
        <v>WD</v>
      </c>
      <c r="Q262" s="9" t="str">
        <f>IF([1]source_data!G264="","",IF([1]source_data!D264="","",VLOOKUP([1]source_data!D264,[1]geo_data!A:I,7,FALSE)))</f>
        <v>Bournemouth, Christchurch and Poole</v>
      </c>
      <c r="R262" s="9" t="str">
        <f>IF([1]source_data!G264="","",IF([1]source_data!D264="","",VLOOKUP([1]source_data!D264,[1]geo_data!A:I,6,FALSE)))</f>
        <v>E06000058</v>
      </c>
      <c r="S262" s="9" t="str">
        <f>IF([1]source_data!G264="","",IF(LEFT(R262,3)="E05","WD",IF(LEFT(R262,3)="S13","WD",IF(LEFT(R262,3)="W05","WD",IF(LEFT(R262,3)="W06","UA",IF(LEFT(R262,3)="S12","CA",IF(LEFT(R262,3)="E06","UA",IF(LEFT(R262,3)="E07","NMD",IF(LEFT(R262,3)="E08","MD",IF(LEFT(R262,3)="E09","LONB"))))))))))</f>
        <v>UA</v>
      </c>
      <c r="T262" s="6" t="str">
        <f>IF([1]source_data!G264="","",IF([1]source_data!N264="","",[1]source_data!N264))</f>
        <v>Flooring Grant</v>
      </c>
      <c r="U262" s="10">
        <f>IF([1]source_data!G264="","",[1]tailored_settings!$B$8)</f>
        <v>45622</v>
      </c>
      <c r="V262" s="6" t="str">
        <f>IF([1]source_data!G264="","",[1]tailored_settings!$B$9)</f>
        <v>http://www.longleigh.org/</v>
      </c>
      <c r="W262" s="8">
        <f>IF([1]source_data!G264="","",IF([1]source_data!O264="","",[1]source_data!O264))</f>
        <v>45259</v>
      </c>
      <c r="X262" s="8">
        <f>IF([1]source_data!G264="","",IF([1]source_data!P264="","",[1]source_data!P264))</f>
        <v>45314</v>
      </c>
      <c r="Y262" s="6" t="str">
        <f>IF([1]source_data!G264="","",IF([1]source_data!Q264="","",[1]source_data!Q264))</f>
        <v/>
      </c>
      <c r="Z262" s="11" t="str">
        <f>IF([1]source_data!G264="","",IF([1]source_data!I264="","",[1]tailored_settings!$B$10))</f>
        <v>Primary grant reason</v>
      </c>
      <c r="AA262" s="11" t="str">
        <f>IF([1]source_data!G264="","",IF([1]source_data!I264="","",[1]source_data!I264))</f>
        <v>1. Customer (or family member residing with them) with a diagnosed condition or disability (physical and/or sensory and/or behavioural)</v>
      </c>
      <c r="AB262" s="11" t="str">
        <f>IF([1]source_data!G264="","",IF([1]source_data!J264="","",[1]tailored_settings!$B$11))</f>
        <v/>
      </c>
      <c r="AC262" s="11" t="str">
        <f>IF([1]source_data!G264="","",IF([1]source_data!J264="","",[1]source_data!J264))</f>
        <v/>
      </c>
      <c r="AD262" s="11" t="str">
        <f>IF([1]source_data!G264="","",IF([1]source_data!K264="","",[1]tailored_settings!$B$12))</f>
        <v>Grant purpose</v>
      </c>
      <c r="AE262" s="11" t="str">
        <f>IF([1]source_data!G264="","",IF([1]source_data!K264="","",[1]source_data!K264))</f>
        <v>Flooring</v>
      </c>
      <c r="AF262" s="11" t="str">
        <f>IF([1]source_data!G264="","",IF([1]source_data!L264="","",[1]tailored_settings!$B$13))</f>
        <v/>
      </c>
      <c r="AG262" s="11" t="str">
        <f>IF([1]source_data!G264="","",IF([1]source_data!L264="","",[1]source_data!L264))</f>
        <v/>
      </c>
      <c r="AH262" s="11" t="str">
        <f>IF([1]source_data!G264="","",IF([1]source_data!M264="","",[1]tailored_settings!$B$14))</f>
        <v/>
      </c>
      <c r="AI262" s="11" t="str">
        <f>IF([1]source_data!G264="","",IF([1]source_data!M264="","",[1]source_data!M264))</f>
        <v/>
      </c>
    </row>
    <row r="263" spans="1:35" x14ac:dyDescent="0.2">
      <c r="A263" s="6" t="str">
        <f>IF([1]source_data!G265="","",IF(AND([1]source_data!C265&lt;&gt;"",[1]tailored_settings!$B$15="Publish"),CONCATENATE([1]tailored_settings!$B$2&amp;[1]source_data!C265),IF(AND([1]source_data!C265&lt;&gt;"",[1]tailored_settings!$B$15="Do not publish"),CONCATENATE([1]tailored_settings!$B$2&amp;TEXT(ROW(A263)-1,"0000")&amp;"_"&amp;TEXT(F263,"yyyy-mm")),CONCATENATE([1]tailored_settings!$B$2&amp;TEXT(ROW(A263)-1,"0000")&amp;"_"&amp;TEXT(F263,"yyyy-mm")))))</f>
        <v>360G-Longleigh-E23-00299W</v>
      </c>
      <c r="B263" s="6" t="str">
        <f>IF([1]source_data!G265="","",IF([1]source_data!E265&lt;&gt;"",[1]source_data!E265,CONCATENATE("Grant to "&amp;G263)))</f>
        <v>Grant to Individual Recipient</v>
      </c>
      <c r="C263" s="6" t="str">
        <f>IF([1]source_data!G265="","",IF([1]source_data!F265="","",[1]source_data!F265))</f>
        <v xml:space="preserve">Providing new flooring </v>
      </c>
      <c r="D263" s="7">
        <f>IF([1]source_data!G265="","",IF([1]source_data!G265="","",[1]source_data!G265))</f>
        <v>1189.3</v>
      </c>
      <c r="E263" s="6" t="str">
        <f>IF([1]source_data!G265="","",[1]tailored_settings!$B$3)</f>
        <v>GBP</v>
      </c>
      <c r="F263" s="8">
        <f>IF([1]source_data!G265="","",IF([1]source_data!H265="","",[1]source_data!H265))</f>
        <v>45261</v>
      </c>
      <c r="G263" s="6" t="str">
        <f>IF([1]source_data!G265="","",[1]tailored_settings!$B$5)</f>
        <v>Individual Recipient</v>
      </c>
      <c r="H263" s="6" t="str">
        <f>IF([1]source_data!G265="","",IF(AND([1]source_data!A265&lt;&gt;"",[1]tailored_settings!$B$16="Publish"),CONCATENATE([1]tailored_settings!$B$2&amp;[1]source_data!A265),IF(AND([1]source_data!A265&lt;&gt;"",[1]tailored_settings!$B$16="Do not publish"),CONCATENATE([1]tailored_settings!$B$4&amp;TEXT(ROW(A263)-1,"0000")&amp;"_"&amp;TEXT(F263,"yyyy-mm")),CONCATENATE([1]tailored_settings!$B$4&amp;TEXT(ROW(A263)-1,"0000")&amp;"_"&amp;TEXT(F263,"yyyy-mm")))))</f>
        <v>360G-Longleigh-IND-0262_2023-12</v>
      </c>
      <c r="I263" s="6" t="str">
        <f>IF([1]source_data!G265="","",[1]tailored_settings!$B$7)</f>
        <v>Longleigh Foundation</v>
      </c>
      <c r="J263" s="6" t="str">
        <f>IF([1]source_data!G265="","",[1]tailored_settings!$B$6)</f>
        <v>GB-CHC-1169016</v>
      </c>
      <c r="K263" s="6" t="str">
        <f>IF([1]source_data!G265="","",IF([1]source_data!I265="","",VLOOKUP([1]source_data!I265,[1]codelist_mapping!A:C,3,FALSE)))</f>
        <v>GTIR030</v>
      </c>
      <c r="L263" s="6" t="str">
        <f>IF([1]source_data!G265="","",IF([1]source_data!J265="","",VLOOKUP([1]source_data!J265,[1]codelist_mapping!A:C,3,FALSE)))</f>
        <v/>
      </c>
      <c r="M263" s="6" t="str">
        <f>IF([1]source_data!G265="","",IF([1]source_data!K265="","",IF([1]source_data!M265&lt;&gt;"",CONCATENATE(VLOOKUP([1]source_data!K265,[1]codelist_mapping!F:H,3,FALSE)&amp;";"&amp;VLOOKUP([1]source_data!L265,[1]codelist_mapping!F:H,3,FALSE)&amp;";"&amp;VLOOKUP([1]source_data!M265,[1]codelist_mapping!F:H,3,FALSE)),IF([1]source_data!L265&lt;&gt;"",CONCATENATE(VLOOKUP([1]source_data!K265,[1]codelist_mapping!F:H,3,FALSE)&amp;";"&amp;VLOOKUP([1]source_data!L265,[1]codelist_mapping!F:H,3,FALSE)),IF([1]source_data!K265&lt;&gt;"",CONCATENATE(VLOOKUP([1]source_data!K265,[1]codelist_mapping!F:H,3,FALSE)))))))</f>
        <v>GTIP030</v>
      </c>
      <c r="N263" s="9" t="str">
        <f>IF([1]source_data!G265="","",IF([1]source_data!D265="","",VLOOKUP([1]source_data!D265,[1]geo_data!A:I,9,FALSE)))</f>
        <v>Queens Park</v>
      </c>
      <c r="O263" s="9" t="str">
        <f>IF([1]source_data!G265="","",IF([1]source_data!D265="","",VLOOKUP([1]source_data!D265,[1]geo_data!A:I,8,FALSE)))</f>
        <v>E05014510</v>
      </c>
      <c r="P263" s="9" t="str">
        <f>IF([1]source_data!G265="","",IF(LEFT(O263,3)="E05","WD",IF(LEFT(O263,3)="S13","WD",IF(LEFT(O263,3)="W05","WD",IF(LEFT(O263,3)="W06","UA",IF(LEFT(O263,3)="S12","CA",IF(LEFT(O263,3)="E06","UA",IF(LEFT(O263,3)="E07","NMD",IF(LEFT(O263,3)="E08","MD",IF(LEFT(O263,3)="E09","LONB"))))))))))</f>
        <v>WD</v>
      </c>
      <c r="Q263" s="9" t="str">
        <f>IF([1]source_data!G265="","",IF([1]source_data!D265="","",VLOOKUP([1]source_data!D265,[1]geo_data!A:I,7,FALSE)))</f>
        <v>Bedford</v>
      </c>
      <c r="R263" s="9" t="str">
        <f>IF([1]source_data!G265="","",IF([1]source_data!D265="","",VLOOKUP([1]source_data!D265,[1]geo_data!A:I,6,FALSE)))</f>
        <v>E06000055</v>
      </c>
      <c r="S263" s="9" t="str">
        <f>IF([1]source_data!G265="","",IF(LEFT(R263,3)="E05","WD",IF(LEFT(R263,3)="S13","WD",IF(LEFT(R263,3)="W05","WD",IF(LEFT(R263,3)="W06","UA",IF(LEFT(R263,3)="S12","CA",IF(LEFT(R263,3)="E06","UA",IF(LEFT(R263,3)="E07","NMD",IF(LEFT(R263,3)="E08","MD",IF(LEFT(R263,3)="E09","LONB"))))))))))</f>
        <v>UA</v>
      </c>
      <c r="T263" s="6" t="str">
        <f>IF([1]source_data!G265="","",IF([1]source_data!N265="","",[1]source_data!N265))</f>
        <v>Flooring Grant</v>
      </c>
      <c r="U263" s="10">
        <f>IF([1]source_data!G265="","",[1]tailored_settings!$B$8)</f>
        <v>45622</v>
      </c>
      <c r="V263" s="6" t="str">
        <f>IF([1]source_data!G265="","",[1]tailored_settings!$B$9)</f>
        <v>http://www.longleigh.org/</v>
      </c>
      <c r="W263" s="8">
        <f>IF([1]source_data!G265="","",IF([1]source_data!O265="","",[1]source_data!O265))</f>
        <v>45261</v>
      </c>
      <c r="X263" s="8">
        <f>IF([1]source_data!G265="","",IF([1]source_data!P265="","",[1]source_data!P265))</f>
        <v>45314</v>
      </c>
      <c r="Y263" s="6" t="str">
        <f>IF([1]source_data!G265="","",IF([1]source_data!Q265="","",[1]source_data!Q265))</f>
        <v/>
      </c>
      <c r="Z263" s="11" t="str">
        <f>IF([1]source_data!G265="","",IF([1]source_data!I265="","",[1]tailored_settings!$B$10))</f>
        <v>Primary grant reason</v>
      </c>
      <c r="AA263" s="11" t="str">
        <f>IF([1]source_data!G265="","",IF([1]source_data!I265="","",[1]source_data!I265))</f>
        <v>1. Customer (or family member residing with them) with a diagnosed condition or disability (physical and/or sensory and/or behavioural)</v>
      </c>
      <c r="AB263" s="11" t="str">
        <f>IF([1]source_data!G265="","",IF([1]source_data!J265="","",[1]tailored_settings!$B$11))</f>
        <v/>
      </c>
      <c r="AC263" s="11" t="str">
        <f>IF([1]source_data!G265="","",IF([1]source_data!J265="","",[1]source_data!J265))</f>
        <v/>
      </c>
      <c r="AD263" s="11" t="str">
        <f>IF([1]source_data!G265="","",IF([1]source_data!K265="","",[1]tailored_settings!$B$12))</f>
        <v>Grant purpose</v>
      </c>
      <c r="AE263" s="11" t="str">
        <f>IF([1]source_data!G265="","",IF([1]source_data!K265="","",[1]source_data!K265))</f>
        <v>Flooring</v>
      </c>
      <c r="AF263" s="11" t="str">
        <f>IF([1]source_data!G265="","",IF([1]source_data!L265="","",[1]tailored_settings!$B$13))</f>
        <v/>
      </c>
      <c r="AG263" s="11" t="str">
        <f>IF([1]source_data!G265="","",IF([1]source_data!L265="","",[1]source_data!L265))</f>
        <v/>
      </c>
      <c r="AH263" s="11" t="str">
        <f>IF([1]source_data!G265="","",IF([1]source_data!M265="","",[1]tailored_settings!$B$14))</f>
        <v/>
      </c>
      <c r="AI263" s="11" t="str">
        <f>IF([1]source_data!G265="","",IF([1]source_data!M265="","",[1]source_data!M265))</f>
        <v/>
      </c>
    </row>
    <row r="264" spans="1:35" x14ac:dyDescent="0.2">
      <c r="A264" s="6" t="str">
        <f>IF([1]source_data!G266="","",IF(AND([1]source_data!C266&lt;&gt;"",[1]tailored_settings!$B$15="Publish"),CONCATENATE([1]tailored_settings!$B$2&amp;[1]source_data!C266),IF(AND([1]source_data!C266&lt;&gt;"",[1]tailored_settings!$B$15="Do not publish"),CONCATENATE([1]tailored_settings!$B$2&amp;TEXT(ROW(A264)-1,"0000")&amp;"_"&amp;TEXT(F264,"yyyy-mm")),CONCATENATE([1]tailored_settings!$B$2&amp;TEXT(ROW(A264)-1,"0000")&amp;"_"&amp;TEXT(F264,"yyyy-mm")))))</f>
        <v>360G-Longleigh-E23-00300W</v>
      </c>
      <c r="B264" s="6" t="str">
        <f>IF([1]source_data!G266="","",IF([1]source_data!E266&lt;&gt;"",[1]source_data!E266,CONCATENATE("Grant to "&amp;G264)))</f>
        <v>Grant to Individual Recipient</v>
      </c>
      <c r="C264" s="6" t="str">
        <f>IF([1]source_data!G266="","",IF([1]source_data!F266="","",[1]source_data!F266))</f>
        <v>Helping to alleviate financial hardship</v>
      </c>
      <c r="D264" s="7">
        <f>IF([1]source_data!G266="","",IF([1]source_data!G266="","",[1]source_data!G266))</f>
        <v>988.01</v>
      </c>
      <c r="E264" s="6" t="str">
        <f>IF([1]source_data!G266="","",[1]tailored_settings!$B$3)</f>
        <v>GBP</v>
      </c>
      <c r="F264" s="8">
        <f>IF([1]source_data!G266="","",IF([1]source_data!H266="","",[1]source_data!H266))</f>
        <v>45264</v>
      </c>
      <c r="G264" s="6" t="str">
        <f>IF([1]source_data!G266="","",[1]tailored_settings!$B$5)</f>
        <v>Individual Recipient</v>
      </c>
      <c r="H264" s="6" t="str">
        <f>IF([1]source_data!G266="","",IF(AND([1]source_data!A266&lt;&gt;"",[1]tailored_settings!$B$16="Publish"),CONCATENATE([1]tailored_settings!$B$2&amp;[1]source_data!A266),IF(AND([1]source_data!A266&lt;&gt;"",[1]tailored_settings!$B$16="Do not publish"),CONCATENATE([1]tailored_settings!$B$4&amp;TEXT(ROW(A264)-1,"0000")&amp;"_"&amp;TEXT(F264,"yyyy-mm")),CONCATENATE([1]tailored_settings!$B$4&amp;TEXT(ROW(A264)-1,"0000")&amp;"_"&amp;TEXT(F264,"yyyy-mm")))))</f>
        <v>360G-Longleigh-IND-0263_2023-12</v>
      </c>
      <c r="I264" s="6" t="str">
        <f>IF([1]source_data!G266="","",[1]tailored_settings!$B$7)</f>
        <v>Longleigh Foundation</v>
      </c>
      <c r="J264" s="6" t="str">
        <f>IF([1]source_data!G266="","",[1]tailored_settings!$B$6)</f>
        <v>GB-CHC-1169016</v>
      </c>
      <c r="K264" s="6" t="str">
        <f>IF([1]source_data!G266="","",IF([1]source_data!I266="","",VLOOKUP([1]source_data!I266,[1]codelist_mapping!A:C,3,FALSE)))</f>
        <v>GTIR010</v>
      </c>
      <c r="L264" s="6" t="str">
        <f>IF([1]source_data!G266="","",IF([1]source_data!J266="","",VLOOKUP([1]source_data!J266,[1]codelist_mapping!A:C,3,FALSE)))</f>
        <v/>
      </c>
      <c r="M264" s="6" t="str">
        <f>IF([1]source_data!G266="","",IF([1]source_data!K266="","",IF([1]source_data!M266&lt;&gt;"",CONCATENATE(VLOOKUP([1]source_data!K266,[1]codelist_mapping!F:H,3,FALSE)&amp;";"&amp;VLOOKUP([1]source_data!L266,[1]codelist_mapping!F:H,3,FALSE)&amp;";"&amp;VLOOKUP([1]source_data!M266,[1]codelist_mapping!F:H,3,FALSE)),IF([1]source_data!L266&lt;&gt;"",CONCATENATE(VLOOKUP([1]source_data!K266,[1]codelist_mapping!F:H,3,FALSE)&amp;";"&amp;VLOOKUP([1]source_data!L266,[1]codelist_mapping!F:H,3,FALSE)),IF([1]source_data!K266&lt;&gt;"",CONCATENATE(VLOOKUP([1]source_data!K266,[1]codelist_mapping!F:H,3,FALSE)))))))</f>
        <v>GTIP020;GTIP070;GTIP050</v>
      </c>
      <c r="N264" s="9" t="str">
        <f>IF([1]source_data!G266="","",IF([1]source_data!D266="","",VLOOKUP([1]source_data!D266,[1]geo_data!A:I,9,FALSE)))</f>
        <v>Yeovil South</v>
      </c>
      <c r="O264" s="9" t="str">
        <f>IF([1]source_data!G266="","",IF([1]source_data!D266="","",VLOOKUP([1]source_data!D266,[1]geo_data!A:I,8,FALSE)))</f>
        <v>E05014392</v>
      </c>
      <c r="P264" s="9" t="str">
        <f>IF([1]source_data!G266="","",IF(LEFT(O264,3)="E05","WD",IF(LEFT(O264,3)="S13","WD",IF(LEFT(O264,3)="W05","WD",IF(LEFT(O264,3)="W06","UA",IF(LEFT(O264,3)="S12","CA",IF(LEFT(O264,3)="E06","UA",IF(LEFT(O264,3)="E07","NMD",IF(LEFT(O264,3)="E08","MD",IF(LEFT(O264,3)="E09","LONB"))))))))))</f>
        <v>WD</v>
      </c>
      <c r="Q264" s="9" t="str">
        <f>IF([1]source_data!G266="","",IF([1]source_data!D266="","",VLOOKUP([1]source_data!D266,[1]geo_data!A:I,7,FALSE)))</f>
        <v>Somerset</v>
      </c>
      <c r="R264" s="9" t="str">
        <f>IF([1]source_data!G266="","",IF([1]source_data!D266="","",VLOOKUP([1]source_data!D266,[1]geo_data!A:I,6,FALSE)))</f>
        <v>E06000066</v>
      </c>
      <c r="S264" s="9" t="str">
        <f>IF([1]source_data!G266="","",IF(LEFT(R264,3)="E05","WD",IF(LEFT(R264,3)="S13","WD",IF(LEFT(R264,3)="W05","WD",IF(LEFT(R264,3)="W06","UA",IF(LEFT(R264,3)="S12","CA",IF(LEFT(R264,3)="E06","UA",IF(LEFT(R264,3)="E07","NMD",IF(LEFT(R264,3)="E08","MD",IF(LEFT(R264,3)="E09","LONB"))))))))))</f>
        <v>UA</v>
      </c>
      <c r="T264" s="6" t="str">
        <f>IF([1]source_data!G266="","",IF([1]source_data!N266="","",[1]source_data!N266))</f>
        <v>Hardship Grant</v>
      </c>
      <c r="U264" s="10">
        <f>IF([1]source_data!G266="","",[1]tailored_settings!$B$8)</f>
        <v>45622</v>
      </c>
      <c r="V264" s="6" t="str">
        <f>IF([1]source_data!G266="","",[1]tailored_settings!$B$9)</f>
        <v>http://www.longleigh.org/</v>
      </c>
      <c r="W264" s="8">
        <f>IF([1]source_data!G266="","",IF([1]source_data!O266="","",[1]source_data!O266))</f>
        <v>45264</v>
      </c>
      <c r="X264" s="8">
        <f>IF([1]source_data!G266="","",IF([1]source_data!P266="","",[1]source_data!P266))</f>
        <v>45362</v>
      </c>
      <c r="Y264" s="6" t="str">
        <f>IF([1]source_data!G266="","",IF([1]source_data!Q266="","",[1]source_data!Q266))</f>
        <v/>
      </c>
      <c r="Z264" s="11" t="str">
        <f>IF([1]source_data!G266="","",IF([1]source_data!I266="","",[1]tailored_settings!$B$10))</f>
        <v>Primary grant reason</v>
      </c>
      <c r="AA264" s="11" t="str">
        <f>IF([1]source_data!G266="","",IF([1]source_data!I266="","",[1]source_data!I266))</f>
        <v>6d. Customer/family under the care of Social Services (Adult or Children’s - FH</v>
      </c>
      <c r="AB264" s="11" t="str">
        <f>IF([1]source_data!G266="","",IF([1]source_data!J266="","",[1]tailored_settings!$B$11))</f>
        <v/>
      </c>
      <c r="AC264" s="11" t="str">
        <f>IF([1]source_data!G266="","",IF([1]source_data!J266="","",[1]source_data!J266))</f>
        <v/>
      </c>
      <c r="AD264" s="11" t="str">
        <f>IF([1]source_data!G266="","",IF([1]source_data!K266="","",[1]tailored_settings!$B$12))</f>
        <v>Grant purpose</v>
      </c>
      <c r="AE264" s="11" t="str">
        <f>IF([1]source_data!G266="","",IF([1]source_data!K266="","",[1]source_data!K266))</f>
        <v xml:space="preserve">Furniture </v>
      </c>
      <c r="AF264" s="11" t="str">
        <f>IF([1]source_data!G266="","",IF([1]source_data!L266="","",[1]tailored_settings!$B$13))</f>
        <v>Grant purpose</v>
      </c>
      <c r="AG264" s="11" t="str">
        <f>IF([1]source_data!G266="","",IF([1]source_data!L266="","",[1]source_data!L266))</f>
        <v>Food vouchers</v>
      </c>
      <c r="AH264" s="11" t="str">
        <f>IF([1]source_data!G266="","",IF([1]source_data!M266="","",[1]tailored_settings!$B$14))</f>
        <v>Grant purpose</v>
      </c>
      <c r="AI264" s="11" t="str">
        <f>IF([1]source_data!G266="","",IF([1]source_data!M266="","",[1]source_data!M266))</f>
        <v>Utility vouchers</v>
      </c>
    </row>
    <row r="265" spans="1:35" x14ac:dyDescent="0.2">
      <c r="A265" s="6" t="str">
        <f>IF([1]source_data!G267="","",IF(AND([1]source_data!C267&lt;&gt;"",[1]tailored_settings!$B$15="Publish"),CONCATENATE([1]tailored_settings!$B$2&amp;[1]source_data!C267),IF(AND([1]source_data!C267&lt;&gt;"",[1]tailored_settings!$B$15="Do not publish"),CONCATENATE([1]tailored_settings!$B$2&amp;TEXT(ROW(A265)-1,"0000")&amp;"_"&amp;TEXT(F265,"yyyy-mm")),CONCATENATE([1]tailored_settings!$B$2&amp;TEXT(ROW(A265)-1,"0000")&amp;"_"&amp;TEXT(F265,"yyyy-mm")))))</f>
        <v>360G-Longleigh-E23-00301W</v>
      </c>
      <c r="B265" s="6" t="str">
        <f>IF([1]source_data!G267="","",IF([1]source_data!E267&lt;&gt;"",[1]source_data!E267,CONCATENATE("Grant to "&amp;G265)))</f>
        <v>Grant to Individual Recipient</v>
      </c>
      <c r="C265" s="6" t="str">
        <f>IF([1]source_data!G267="","",IF([1]source_data!F267="","",[1]source_data!F267))</f>
        <v>Helping to alleviate financial hardship</v>
      </c>
      <c r="D265" s="7">
        <f>IF([1]source_data!G267="","",IF([1]source_data!G267="","",[1]source_data!G267))</f>
        <v>936.4</v>
      </c>
      <c r="E265" s="6" t="str">
        <f>IF([1]source_data!G267="","",[1]tailored_settings!$B$3)</f>
        <v>GBP</v>
      </c>
      <c r="F265" s="8">
        <f>IF([1]source_data!G267="","",IF([1]source_data!H267="","",[1]source_data!H267))</f>
        <v>45264</v>
      </c>
      <c r="G265" s="6" t="str">
        <f>IF([1]source_data!G267="","",[1]tailored_settings!$B$5)</f>
        <v>Individual Recipient</v>
      </c>
      <c r="H265" s="6" t="str">
        <f>IF([1]source_data!G267="","",IF(AND([1]source_data!A267&lt;&gt;"",[1]tailored_settings!$B$16="Publish"),CONCATENATE([1]tailored_settings!$B$2&amp;[1]source_data!A267),IF(AND([1]source_data!A267&lt;&gt;"",[1]tailored_settings!$B$16="Do not publish"),CONCATENATE([1]tailored_settings!$B$4&amp;TEXT(ROW(A265)-1,"0000")&amp;"_"&amp;TEXT(F265,"yyyy-mm")),CONCATENATE([1]tailored_settings!$B$4&amp;TEXT(ROW(A265)-1,"0000")&amp;"_"&amp;TEXT(F265,"yyyy-mm")))))</f>
        <v>360G-Longleigh-IND-0264_2023-12</v>
      </c>
      <c r="I265" s="6" t="str">
        <f>IF([1]source_data!G267="","",[1]tailored_settings!$B$7)</f>
        <v>Longleigh Foundation</v>
      </c>
      <c r="J265" s="6" t="str">
        <f>IF([1]source_data!G267="","",[1]tailored_settings!$B$6)</f>
        <v>GB-CHC-1169016</v>
      </c>
      <c r="K265" s="6" t="str">
        <f>IF([1]source_data!G267="","",IF([1]source_data!I267="","",VLOOKUP([1]source_data!I267,[1]codelist_mapping!A:C,3,FALSE)))</f>
        <v>GTIR030</v>
      </c>
      <c r="L265" s="6" t="str">
        <f>IF([1]source_data!G267="","",IF([1]source_data!J267="","",VLOOKUP([1]source_data!J267,[1]codelist_mapping!A:C,3,FALSE)))</f>
        <v/>
      </c>
      <c r="M265" s="6" t="str">
        <f>IF([1]source_data!G267="","",IF([1]source_data!K267="","",IF([1]source_data!M267&lt;&gt;"",CONCATENATE(VLOOKUP([1]source_data!K267,[1]codelist_mapping!F:H,3,FALSE)&amp;";"&amp;VLOOKUP([1]source_data!L267,[1]codelist_mapping!F:H,3,FALSE)&amp;";"&amp;VLOOKUP([1]source_data!M267,[1]codelist_mapping!F:H,3,FALSE)),IF([1]source_data!L267&lt;&gt;"",CONCATENATE(VLOOKUP([1]source_data!K267,[1]codelist_mapping!F:H,3,FALSE)&amp;";"&amp;VLOOKUP([1]source_data!L267,[1]codelist_mapping!F:H,3,FALSE)),IF([1]source_data!K267&lt;&gt;"",CONCATENATE(VLOOKUP([1]source_data!K267,[1]codelist_mapping!F:H,3,FALSE)))))))</f>
        <v>GTIP020;GTIP060</v>
      </c>
      <c r="N265" s="9" t="str">
        <f>IF([1]source_data!G267="","",IF([1]source_data!D267="","",VLOOKUP([1]source_data!D267,[1]geo_data!A:I,9,FALSE)))</f>
        <v>Kibworths</v>
      </c>
      <c r="O265" s="9" t="str">
        <f>IF([1]source_data!G267="","",IF([1]source_data!D267="","",VLOOKUP([1]source_data!D267,[1]geo_data!A:I,8,FALSE)))</f>
        <v>E05011971</v>
      </c>
      <c r="P265" s="9" t="str">
        <f>IF([1]source_data!G267="","",IF(LEFT(O265,3)="E05","WD",IF(LEFT(O265,3)="S13","WD",IF(LEFT(O265,3)="W05","WD",IF(LEFT(O265,3)="W06","UA",IF(LEFT(O265,3)="S12","CA",IF(LEFT(O265,3)="E06","UA",IF(LEFT(O265,3)="E07","NMD",IF(LEFT(O265,3)="E08","MD",IF(LEFT(O265,3)="E09","LONB"))))))))))</f>
        <v>WD</v>
      </c>
      <c r="Q265" s="9" t="str">
        <f>IF([1]source_data!G267="","",IF([1]source_data!D267="","",VLOOKUP([1]source_data!D267,[1]geo_data!A:I,7,FALSE)))</f>
        <v>Harborough</v>
      </c>
      <c r="R265" s="9" t="str">
        <f>IF([1]source_data!G267="","",IF([1]source_data!D267="","",VLOOKUP([1]source_data!D267,[1]geo_data!A:I,6,FALSE)))</f>
        <v>E07000131</v>
      </c>
      <c r="S265" s="9" t="str">
        <f>IF([1]source_data!G267="","",IF(LEFT(R265,3)="E05","WD",IF(LEFT(R265,3)="S13","WD",IF(LEFT(R265,3)="W05","WD",IF(LEFT(R265,3)="W06","UA",IF(LEFT(R265,3)="S12","CA",IF(LEFT(R265,3)="E06","UA",IF(LEFT(R265,3)="E07","NMD",IF(LEFT(R265,3)="E08","MD",IF(LEFT(R265,3)="E09","LONB"))))))))))</f>
        <v>NMD</v>
      </c>
      <c r="T265" s="6" t="str">
        <f>IF([1]source_data!G267="","",IF([1]source_data!N267="","",[1]source_data!N267))</f>
        <v>Hardship Grant</v>
      </c>
      <c r="U265" s="10">
        <f>IF([1]source_data!G267="","",[1]tailored_settings!$B$8)</f>
        <v>45622</v>
      </c>
      <c r="V265" s="6" t="str">
        <f>IF([1]source_data!G267="","",[1]tailored_settings!$B$9)</f>
        <v>http://www.longleigh.org/</v>
      </c>
      <c r="W265" s="8">
        <f>IF([1]source_data!G267="","",IF([1]source_data!O267="","",[1]source_data!O267))</f>
        <v>45264</v>
      </c>
      <c r="X265" s="8">
        <f>IF([1]source_data!G267="","",IF([1]source_data!P267="","",[1]source_data!P267))</f>
        <v>45322</v>
      </c>
      <c r="Y265" s="6" t="str">
        <f>IF([1]source_data!G267="","",IF([1]source_data!Q267="","",[1]source_data!Q267))</f>
        <v/>
      </c>
      <c r="Z265" s="11" t="str">
        <f>IF([1]source_data!G267="","",IF([1]source_data!I267="","",[1]tailored_settings!$B$10))</f>
        <v>Primary grant reason</v>
      </c>
      <c r="AA265" s="11" t="str">
        <f>IF([1]source_data!G267="","",IF([1]source_data!I267="","",[1]source_data!I267))</f>
        <v>1. Customer (or family member residing with them) with a diagnosed condition or disability (physical and/or sensory and/or behavioural)</v>
      </c>
      <c r="AB265" s="11" t="str">
        <f>IF([1]source_data!G267="","",IF([1]source_data!J267="","",[1]tailored_settings!$B$11))</f>
        <v/>
      </c>
      <c r="AC265" s="11" t="str">
        <f>IF([1]source_data!G267="","",IF([1]source_data!J267="","",[1]source_data!J267))</f>
        <v/>
      </c>
      <c r="AD265" s="11" t="str">
        <f>IF([1]source_data!G267="","",IF([1]source_data!K267="","",[1]tailored_settings!$B$12))</f>
        <v>Grant purpose</v>
      </c>
      <c r="AE265" s="11" t="str">
        <f>IF([1]source_data!G267="","",IF([1]source_data!K267="","",[1]source_data!K267))</f>
        <v>Appliances</v>
      </c>
      <c r="AF265" s="11" t="str">
        <f>IF([1]source_data!G267="","",IF([1]source_data!L267="","",[1]tailored_settings!$B$13))</f>
        <v>Grant purpose</v>
      </c>
      <c r="AG265" s="11" t="str">
        <f>IF([1]source_data!G267="","",IF([1]source_data!L267="","",[1]source_data!L267))</f>
        <v>Voucher for small household items</v>
      </c>
      <c r="AH265" s="11" t="str">
        <f>IF([1]source_data!G267="","",IF([1]source_data!M267="","",[1]tailored_settings!$B$14))</f>
        <v/>
      </c>
      <c r="AI265" s="11" t="str">
        <f>IF([1]source_data!G267="","",IF([1]source_data!M267="","",[1]source_data!M267))</f>
        <v/>
      </c>
    </row>
    <row r="266" spans="1:35" x14ac:dyDescent="0.2">
      <c r="A266" s="6" t="str">
        <f>IF([1]source_data!G268="","",IF(AND([1]source_data!C268&lt;&gt;"",[1]tailored_settings!$B$15="Publish"),CONCATENATE([1]tailored_settings!$B$2&amp;[1]source_data!C268),IF(AND([1]source_data!C268&lt;&gt;"",[1]tailored_settings!$B$15="Do not publish"),CONCATENATE([1]tailored_settings!$B$2&amp;TEXT(ROW(A266)-1,"0000")&amp;"_"&amp;TEXT(F266,"yyyy-mm")),CONCATENATE([1]tailored_settings!$B$2&amp;TEXT(ROW(A266)-1,"0000")&amp;"_"&amp;TEXT(F266,"yyyy-mm")))))</f>
        <v>360G-Longleigh-E23-00302W</v>
      </c>
      <c r="B266" s="6" t="str">
        <f>IF([1]source_data!G268="","",IF([1]source_data!E268&lt;&gt;"",[1]source_data!E268,CONCATENATE("Grant to "&amp;G266)))</f>
        <v>Grant to Individual Recipient</v>
      </c>
      <c r="C266" s="6" t="str">
        <f>IF([1]source_data!G268="","",IF([1]source_data!F268="","",[1]source_data!F268))</f>
        <v>Helping to alleviate financial hardship</v>
      </c>
      <c r="D266" s="7">
        <f>IF([1]source_data!G268="","",IF([1]source_data!G268="","",[1]source_data!G268))</f>
        <v>1013</v>
      </c>
      <c r="E266" s="6" t="str">
        <f>IF([1]source_data!G268="","",[1]tailored_settings!$B$3)</f>
        <v>GBP</v>
      </c>
      <c r="F266" s="8">
        <f>IF([1]source_data!G268="","",IF([1]source_data!H268="","",[1]source_data!H268))</f>
        <v>45264</v>
      </c>
      <c r="G266" s="6" t="str">
        <f>IF([1]source_data!G268="","",[1]tailored_settings!$B$5)</f>
        <v>Individual Recipient</v>
      </c>
      <c r="H266" s="6" t="str">
        <f>IF([1]source_data!G268="","",IF(AND([1]source_data!A268&lt;&gt;"",[1]tailored_settings!$B$16="Publish"),CONCATENATE([1]tailored_settings!$B$2&amp;[1]source_data!A268),IF(AND([1]source_data!A268&lt;&gt;"",[1]tailored_settings!$B$16="Do not publish"),CONCATENATE([1]tailored_settings!$B$4&amp;TEXT(ROW(A266)-1,"0000")&amp;"_"&amp;TEXT(F266,"yyyy-mm")),CONCATENATE([1]tailored_settings!$B$4&amp;TEXT(ROW(A266)-1,"0000")&amp;"_"&amp;TEXT(F266,"yyyy-mm")))))</f>
        <v>360G-Longleigh-IND-0265_2023-12</v>
      </c>
      <c r="I266" s="6" t="str">
        <f>IF([1]source_data!G268="","",[1]tailored_settings!$B$7)</f>
        <v>Longleigh Foundation</v>
      </c>
      <c r="J266" s="6" t="str">
        <f>IF([1]source_data!G268="","",[1]tailored_settings!$B$6)</f>
        <v>GB-CHC-1169016</v>
      </c>
      <c r="K266" s="6" t="str">
        <f>IF([1]source_data!G268="","",IF([1]source_data!I268="","",VLOOKUP([1]source_data!I268,[1]codelist_mapping!A:C,3,FALSE)))</f>
        <v>GTIR010</v>
      </c>
      <c r="L266" s="6" t="str">
        <f>IF([1]source_data!G268="","",IF([1]source_data!J268="","",VLOOKUP([1]source_data!J268,[1]codelist_mapping!A:C,3,FALSE)))</f>
        <v/>
      </c>
      <c r="M266" s="6" t="str">
        <f>IF([1]source_data!G268="","",IF([1]source_data!K268="","",IF([1]source_data!M268&lt;&gt;"",CONCATENATE(VLOOKUP([1]source_data!K268,[1]codelist_mapping!F:H,3,FALSE)&amp;";"&amp;VLOOKUP([1]source_data!L268,[1]codelist_mapping!F:H,3,FALSE)&amp;";"&amp;VLOOKUP([1]source_data!M268,[1]codelist_mapping!F:H,3,FALSE)),IF([1]source_data!L268&lt;&gt;"",CONCATENATE(VLOOKUP([1]source_data!K268,[1]codelist_mapping!F:H,3,FALSE)&amp;";"&amp;VLOOKUP([1]source_data!L268,[1]codelist_mapping!F:H,3,FALSE)),IF([1]source_data!K268&lt;&gt;"",CONCATENATE(VLOOKUP([1]source_data!K268,[1]codelist_mapping!F:H,3,FALSE)))))))</f>
        <v>GTIP070;GTIP050;GTIP020</v>
      </c>
      <c r="N266" s="9" t="str">
        <f>IF([1]source_data!G268="","",IF([1]source_data!D268="","",VLOOKUP([1]source_data!D268,[1]geo_data!A:I,9,FALSE)))</f>
        <v>Banbury Hardwick</v>
      </c>
      <c r="O266" s="9" t="str">
        <f>IF([1]source_data!G268="","",IF([1]source_data!D268="","",VLOOKUP([1]source_data!D268,[1]geo_data!A:I,8,FALSE)))</f>
        <v>E05010923</v>
      </c>
      <c r="P266" s="9" t="str">
        <f>IF([1]source_data!G268="","",IF(LEFT(O266,3)="E05","WD",IF(LEFT(O266,3)="S13","WD",IF(LEFT(O266,3)="W05","WD",IF(LEFT(O266,3)="W06","UA",IF(LEFT(O266,3)="S12","CA",IF(LEFT(O266,3)="E06","UA",IF(LEFT(O266,3)="E07","NMD",IF(LEFT(O266,3)="E08","MD",IF(LEFT(O266,3)="E09","LONB"))))))))))</f>
        <v>WD</v>
      </c>
      <c r="Q266" s="9" t="str">
        <f>IF([1]source_data!G268="","",IF([1]source_data!D268="","",VLOOKUP([1]source_data!D268,[1]geo_data!A:I,7,FALSE)))</f>
        <v>Cherwell</v>
      </c>
      <c r="R266" s="9" t="str">
        <f>IF([1]source_data!G268="","",IF([1]source_data!D268="","",VLOOKUP([1]source_data!D268,[1]geo_data!A:I,6,FALSE)))</f>
        <v>E07000177</v>
      </c>
      <c r="S266" s="9" t="str">
        <f>IF([1]source_data!G268="","",IF(LEFT(R266,3)="E05","WD",IF(LEFT(R266,3)="S13","WD",IF(LEFT(R266,3)="W05","WD",IF(LEFT(R266,3)="W06","UA",IF(LEFT(R266,3)="S12","CA",IF(LEFT(R266,3)="E06","UA",IF(LEFT(R266,3)="E07","NMD",IF(LEFT(R266,3)="E08","MD",IF(LEFT(R266,3)="E09","LONB"))))))))))</f>
        <v>NMD</v>
      </c>
      <c r="T266" s="6" t="str">
        <f>IF([1]source_data!G268="","",IF([1]source_data!N268="","",[1]source_data!N268))</f>
        <v>Hardship Grant</v>
      </c>
      <c r="U266" s="10">
        <f>IF([1]source_data!G268="","",[1]tailored_settings!$B$8)</f>
        <v>45622</v>
      </c>
      <c r="V266" s="6" t="str">
        <f>IF([1]source_data!G268="","",[1]tailored_settings!$B$9)</f>
        <v>http://www.longleigh.org/</v>
      </c>
      <c r="W266" s="8">
        <f>IF([1]source_data!G268="","",IF([1]source_data!O268="","",[1]source_data!O268))</f>
        <v>45264</v>
      </c>
      <c r="X266" s="8">
        <f>IF([1]source_data!G268="","",IF([1]source_data!P268="","",[1]source_data!P268))</f>
        <v>45345</v>
      </c>
      <c r="Y266" s="6" t="str">
        <f>IF([1]source_data!G268="","",IF([1]source_data!Q268="","",[1]source_data!Q268))</f>
        <v/>
      </c>
      <c r="Z266" s="11" t="str">
        <f>IF([1]source_data!G268="","",IF([1]source_data!I268="","",[1]tailored_settings!$B$10))</f>
        <v>Primary grant reason</v>
      </c>
      <c r="AA266" s="11" t="str">
        <f>IF([1]source_data!G268="","",IF([1]source_data!I268="","",[1]source_data!I268))</f>
        <v>7. Customer where there is a child/ren in receipt of means-tested free school meals</v>
      </c>
      <c r="AB266" s="11" t="str">
        <f>IF([1]source_data!G268="","",IF([1]source_data!J268="","",[1]tailored_settings!$B$11))</f>
        <v/>
      </c>
      <c r="AC266" s="11" t="str">
        <f>IF([1]source_data!G268="","",IF([1]source_data!J268="","",[1]source_data!J268))</f>
        <v/>
      </c>
      <c r="AD266" s="11" t="str">
        <f>IF([1]source_data!G268="","",IF([1]source_data!K268="","",[1]tailored_settings!$B$12))</f>
        <v>Grant purpose</v>
      </c>
      <c r="AE266" s="11" t="str">
        <f>IF([1]source_data!G268="","",IF([1]source_data!K268="","",[1]source_data!K268))</f>
        <v>Food vouchers</v>
      </c>
      <c r="AF266" s="11" t="str">
        <f>IF([1]source_data!G268="","",IF([1]source_data!L268="","",[1]tailored_settings!$B$13))</f>
        <v>Grant purpose</v>
      </c>
      <c r="AG266" s="11" t="str">
        <f>IF([1]source_data!G268="","",IF([1]source_data!L268="","",[1]source_data!L268))</f>
        <v>Utility vouchers</v>
      </c>
      <c r="AH266" s="11" t="str">
        <f>IF([1]source_data!G268="","",IF([1]source_data!M268="","",[1]tailored_settings!$B$14))</f>
        <v>Grant purpose</v>
      </c>
      <c r="AI266" s="11" t="str">
        <f>IF([1]source_data!G268="","",IF([1]source_data!M268="","",[1]source_data!M268))</f>
        <v>Appliances</v>
      </c>
    </row>
    <row r="267" spans="1:35" x14ac:dyDescent="0.2">
      <c r="A267" s="6" t="str">
        <f>IF([1]source_data!G269="","",IF(AND([1]source_data!C269&lt;&gt;"",[1]tailored_settings!$B$15="Publish"),CONCATENATE([1]tailored_settings!$B$2&amp;[1]source_data!C269),IF(AND([1]source_data!C269&lt;&gt;"",[1]tailored_settings!$B$15="Do not publish"),CONCATENATE([1]tailored_settings!$B$2&amp;TEXT(ROW(A267)-1,"0000")&amp;"_"&amp;TEXT(F267,"yyyy-mm")),CONCATENATE([1]tailored_settings!$B$2&amp;TEXT(ROW(A267)-1,"0000")&amp;"_"&amp;TEXT(F267,"yyyy-mm")))))</f>
        <v>360G-Longleigh-E23-00303W</v>
      </c>
      <c r="B267" s="6" t="str">
        <f>IF([1]source_data!G269="","",IF([1]source_data!E269&lt;&gt;"",[1]source_data!E269,CONCATENATE("Grant to "&amp;G267)))</f>
        <v>Grant to Individual Recipient</v>
      </c>
      <c r="C267" s="6" t="str">
        <f>IF([1]source_data!G269="","",IF([1]source_data!F269="","",[1]source_data!F269))</f>
        <v>Helping to alleviate financial hardship</v>
      </c>
      <c r="D267" s="7">
        <f>IF([1]source_data!G269="","",IF([1]source_data!G269="","",[1]source_data!G269))</f>
        <v>900</v>
      </c>
      <c r="E267" s="6" t="str">
        <f>IF([1]source_data!G269="","",[1]tailored_settings!$B$3)</f>
        <v>GBP</v>
      </c>
      <c r="F267" s="8">
        <f>IF([1]source_data!G269="","",IF([1]source_data!H269="","",[1]source_data!H269))</f>
        <v>45264</v>
      </c>
      <c r="G267" s="6" t="str">
        <f>IF([1]source_data!G269="","",[1]tailored_settings!$B$5)</f>
        <v>Individual Recipient</v>
      </c>
      <c r="H267" s="6" t="str">
        <f>IF([1]source_data!G269="","",IF(AND([1]source_data!A269&lt;&gt;"",[1]tailored_settings!$B$16="Publish"),CONCATENATE([1]tailored_settings!$B$2&amp;[1]source_data!A269),IF(AND([1]source_data!A269&lt;&gt;"",[1]tailored_settings!$B$16="Do not publish"),CONCATENATE([1]tailored_settings!$B$4&amp;TEXT(ROW(A267)-1,"0000")&amp;"_"&amp;TEXT(F267,"yyyy-mm")),CONCATENATE([1]tailored_settings!$B$4&amp;TEXT(ROW(A267)-1,"0000")&amp;"_"&amp;TEXT(F267,"yyyy-mm")))))</f>
        <v>360G-Longleigh-IND-0266_2023-12</v>
      </c>
      <c r="I267" s="6" t="str">
        <f>IF([1]source_data!G269="","",[1]tailored_settings!$B$7)</f>
        <v>Longleigh Foundation</v>
      </c>
      <c r="J267" s="6" t="str">
        <f>IF([1]source_data!G269="","",[1]tailored_settings!$B$6)</f>
        <v>GB-CHC-1169016</v>
      </c>
      <c r="K267" s="6" t="str">
        <f>IF([1]source_data!G269="","",IF([1]source_data!I269="","",VLOOKUP([1]source_data!I269,[1]codelist_mapping!A:C,3,FALSE)))</f>
        <v>GTIR040</v>
      </c>
      <c r="L267" s="6" t="str">
        <f>IF([1]source_data!G269="","",IF([1]source_data!J269="","",VLOOKUP([1]source_data!J269,[1]codelist_mapping!A:C,3,FALSE)))</f>
        <v/>
      </c>
      <c r="M267" s="6" t="str">
        <f>IF([1]source_data!G269="","",IF([1]source_data!K269="","",IF([1]source_data!M269&lt;&gt;"",CONCATENATE(VLOOKUP([1]source_data!K269,[1]codelist_mapping!F:H,3,FALSE)&amp;";"&amp;VLOOKUP([1]source_data!L269,[1]codelist_mapping!F:H,3,FALSE)&amp;";"&amp;VLOOKUP([1]source_data!M269,[1]codelist_mapping!F:H,3,FALSE)),IF([1]source_data!L269&lt;&gt;"",CONCATENATE(VLOOKUP([1]source_data!K269,[1]codelist_mapping!F:H,3,FALSE)&amp;";"&amp;VLOOKUP([1]source_data!L269,[1]codelist_mapping!F:H,3,FALSE)),IF([1]source_data!K269&lt;&gt;"",CONCATENATE(VLOOKUP([1]source_data!K269,[1]codelist_mapping!F:H,3,FALSE)))))))</f>
        <v>GTIP060</v>
      </c>
      <c r="N267" s="9" t="str">
        <f>IF([1]source_data!G269="","",IF([1]source_data!D269="","",VLOOKUP([1]source_data!D269,[1]geo_data!A:I,9,FALSE)))</f>
        <v>Aldershot Park</v>
      </c>
      <c r="O267" s="9" t="str">
        <f>IF([1]source_data!G269="","",IF([1]source_data!D269="","",VLOOKUP([1]source_data!D269,[1]geo_data!A:I,8,FALSE)))</f>
        <v>E05008989</v>
      </c>
      <c r="P267" s="9" t="str">
        <f>IF([1]source_data!G269="","",IF(LEFT(O267,3)="E05","WD",IF(LEFT(O267,3)="S13","WD",IF(LEFT(O267,3)="W05","WD",IF(LEFT(O267,3)="W06","UA",IF(LEFT(O267,3)="S12","CA",IF(LEFT(O267,3)="E06","UA",IF(LEFT(O267,3)="E07","NMD",IF(LEFT(O267,3)="E08","MD",IF(LEFT(O267,3)="E09","LONB"))))))))))</f>
        <v>WD</v>
      </c>
      <c r="Q267" s="9" t="str">
        <f>IF([1]source_data!G269="","",IF([1]source_data!D269="","",VLOOKUP([1]source_data!D269,[1]geo_data!A:I,7,FALSE)))</f>
        <v>Rushmoor</v>
      </c>
      <c r="R267" s="9" t="str">
        <f>IF([1]source_data!G269="","",IF([1]source_data!D269="","",VLOOKUP([1]source_data!D269,[1]geo_data!A:I,6,FALSE)))</f>
        <v>E07000092</v>
      </c>
      <c r="S267" s="9" t="str">
        <f>IF([1]source_data!G269="","",IF(LEFT(R267,3)="E05","WD",IF(LEFT(R267,3)="S13","WD",IF(LEFT(R267,3)="W05","WD",IF(LEFT(R267,3)="W06","UA",IF(LEFT(R267,3)="S12","CA",IF(LEFT(R267,3)="E06","UA",IF(LEFT(R267,3)="E07","NMD",IF(LEFT(R267,3)="E08","MD",IF(LEFT(R267,3)="E09","LONB"))))))))))</f>
        <v>NMD</v>
      </c>
      <c r="T267" s="6" t="str">
        <f>IF([1]source_data!G269="","",IF([1]source_data!N269="","",[1]source_data!N269))</f>
        <v>Hardship Grant</v>
      </c>
      <c r="U267" s="10">
        <f>IF([1]source_data!G269="","",[1]tailored_settings!$B$8)</f>
        <v>45622</v>
      </c>
      <c r="V267" s="6" t="str">
        <f>IF([1]source_data!G269="","",[1]tailored_settings!$B$9)</f>
        <v>http://www.longleigh.org/</v>
      </c>
      <c r="W267" s="8">
        <f>IF([1]source_data!G269="","",IF([1]source_data!O269="","",[1]source_data!O269))</f>
        <v>45264</v>
      </c>
      <c r="X267" s="8">
        <f>IF([1]source_data!G269="","",IF([1]source_data!P269="","",[1]source_data!P269))</f>
        <v>45282</v>
      </c>
      <c r="Y267" s="6" t="str">
        <f>IF([1]source_data!G269="","",IF([1]source_data!Q269="","",[1]source_data!Q269))</f>
        <v/>
      </c>
      <c r="Z267" s="11" t="str">
        <f>IF([1]source_data!G269="","",IF([1]source_data!I269="","",[1]tailored_settings!$B$10))</f>
        <v>Primary grant reason</v>
      </c>
      <c r="AA267" s="11" t="str">
        <f>IF([1]source_data!G269="","",IF([1]source_data!I269="","",[1]source_data!I269))</f>
        <v>2. Customer receiving medication and/or therapy for a mental health condition or substance addiction</v>
      </c>
      <c r="AB267" s="11" t="str">
        <f>IF([1]source_data!G269="","",IF([1]source_data!J269="","",[1]tailored_settings!$B$11))</f>
        <v/>
      </c>
      <c r="AC267" s="11" t="str">
        <f>IF([1]source_data!G269="","",IF([1]source_data!J269="","",[1]source_data!J269))</f>
        <v/>
      </c>
      <c r="AD267" s="11" t="str">
        <f>IF([1]source_data!G269="","",IF([1]source_data!K269="","",[1]tailored_settings!$B$12))</f>
        <v>Grant purpose</v>
      </c>
      <c r="AE267" s="11" t="str">
        <f>IF([1]source_data!G269="","",IF([1]source_data!K269="","",[1]source_data!K269))</f>
        <v>Removals</v>
      </c>
      <c r="AF267" s="11" t="str">
        <f>IF([1]source_data!G269="","",IF([1]source_data!L269="","",[1]tailored_settings!$B$13))</f>
        <v/>
      </c>
      <c r="AG267" s="11" t="str">
        <f>IF([1]source_data!G269="","",IF([1]source_data!L269="","",[1]source_data!L269))</f>
        <v/>
      </c>
      <c r="AH267" s="11" t="str">
        <f>IF([1]source_data!G269="","",IF([1]source_data!M269="","",[1]tailored_settings!$B$14))</f>
        <v/>
      </c>
      <c r="AI267" s="11" t="str">
        <f>IF([1]source_data!G269="","",IF([1]source_data!M269="","",[1]source_data!M269))</f>
        <v/>
      </c>
    </row>
    <row r="268" spans="1:35" x14ac:dyDescent="0.2">
      <c r="A268" s="6" t="str">
        <f>IF([1]source_data!G270="","",IF(AND([1]source_data!C270&lt;&gt;"",[1]tailored_settings!$B$15="Publish"),CONCATENATE([1]tailored_settings!$B$2&amp;[1]source_data!C270),IF(AND([1]source_data!C270&lt;&gt;"",[1]tailored_settings!$B$15="Do not publish"),CONCATENATE([1]tailored_settings!$B$2&amp;TEXT(ROW(A268)-1,"0000")&amp;"_"&amp;TEXT(F268,"yyyy-mm")),CONCATENATE([1]tailored_settings!$B$2&amp;TEXT(ROW(A268)-1,"0000")&amp;"_"&amp;TEXT(F268,"yyyy-mm")))))</f>
        <v>360G-Longleigh-E23-00304W</v>
      </c>
      <c r="B268" s="6" t="str">
        <f>IF([1]source_data!G270="","",IF([1]source_data!E270&lt;&gt;"",[1]source_data!E270,CONCATENATE("Grant to "&amp;G268)))</f>
        <v>Grant to Individual Recipient</v>
      </c>
      <c r="C268" s="6" t="str">
        <f>IF([1]source_data!G270="","",IF([1]source_data!F270="","",[1]source_data!F270))</f>
        <v>Helping to alleviate financial hardship</v>
      </c>
      <c r="D268" s="7">
        <f>IF([1]source_data!G270="","",IF([1]source_data!G270="","",[1]source_data!G270))</f>
        <v>740.78</v>
      </c>
      <c r="E268" s="6" t="str">
        <f>IF([1]source_data!G270="","",[1]tailored_settings!$B$3)</f>
        <v>GBP</v>
      </c>
      <c r="F268" s="8">
        <f>IF([1]source_data!G270="","",IF([1]source_data!H270="","",[1]source_data!H270))</f>
        <v>45264</v>
      </c>
      <c r="G268" s="6" t="str">
        <f>IF([1]source_data!G270="","",[1]tailored_settings!$B$5)</f>
        <v>Individual Recipient</v>
      </c>
      <c r="H268" s="6" t="str">
        <f>IF([1]source_data!G270="","",IF(AND([1]source_data!A270&lt;&gt;"",[1]tailored_settings!$B$16="Publish"),CONCATENATE([1]tailored_settings!$B$2&amp;[1]source_data!A270),IF(AND([1]source_data!A270&lt;&gt;"",[1]tailored_settings!$B$16="Do not publish"),CONCATENATE([1]tailored_settings!$B$4&amp;TEXT(ROW(A268)-1,"0000")&amp;"_"&amp;TEXT(F268,"yyyy-mm")),CONCATENATE([1]tailored_settings!$B$4&amp;TEXT(ROW(A268)-1,"0000")&amp;"_"&amp;TEXT(F268,"yyyy-mm")))))</f>
        <v>360G-Longleigh-IND-0267_2023-12</v>
      </c>
      <c r="I268" s="6" t="str">
        <f>IF([1]source_data!G270="","",[1]tailored_settings!$B$7)</f>
        <v>Longleigh Foundation</v>
      </c>
      <c r="J268" s="6" t="str">
        <f>IF([1]source_data!G270="","",[1]tailored_settings!$B$6)</f>
        <v>GB-CHC-1169016</v>
      </c>
      <c r="K268" s="6" t="str">
        <f>IF([1]source_data!G270="","",IF([1]source_data!I270="","",VLOOKUP([1]source_data!I270,[1]codelist_mapping!A:C,3,FALSE)))</f>
        <v>GTIR030</v>
      </c>
      <c r="L268" s="6" t="str">
        <f>IF([1]source_data!G270="","",IF([1]source_data!J270="","",VLOOKUP([1]source_data!J270,[1]codelist_mapping!A:C,3,FALSE)))</f>
        <v/>
      </c>
      <c r="M268" s="6" t="str">
        <f>IF([1]source_data!G270="","",IF([1]source_data!K270="","",IF([1]source_data!M270&lt;&gt;"",CONCATENATE(VLOOKUP([1]source_data!K270,[1]codelist_mapping!F:H,3,FALSE)&amp;";"&amp;VLOOKUP([1]source_data!L270,[1]codelist_mapping!F:H,3,FALSE)&amp;";"&amp;VLOOKUP([1]source_data!M270,[1]codelist_mapping!F:H,3,FALSE)),IF([1]source_data!L270&lt;&gt;"",CONCATENATE(VLOOKUP([1]source_data!K270,[1]codelist_mapping!F:H,3,FALSE)&amp;";"&amp;VLOOKUP([1]source_data!L270,[1]codelist_mapping!F:H,3,FALSE)),IF([1]source_data!K270&lt;&gt;"",CONCATENATE(VLOOKUP([1]source_data!K270,[1]codelist_mapping!F:H,3,FALSE)))))))</f>
        <v>GTIP020</v>
      </c>
      <c r="N268" s="9" t="str">
        <f>IF([1]source_data!G270="","",IF([1]source_data!D270="","",VLOOKUP([1]source_data!D270,[1]geo_data!A:I,9,FALSE)))</f>
        <v>St Thomas's</v>
      </c>
      <c r="O268" s="9" t="str">
        <f>IF([1]source_data!G270="","",IF([1]source_data!D270="","",VLOOKUP([1]source_data!D270,[1]geo_data!A:I,8,FALSE)))</f>
        <v>E05001255</v>
      </c>
      <c r="P268" s="9" t="str">
        <f>IF([1]source_data!G270="","",IF(LEFT(O268,3)="E05","WD",IF(LEFT(O268,3)="S13","WD",IF(LEFT(O268,3)="W05","WD",IF(LEFT(O268,3)="W06","UA",IF(LEFT(O268,3)="S12","CA",IF(LEFT(O268,3)="E06","UA",IF(LEFT(O268,3)="E07","NMD",IF(LEFT(O268,3)="E08","MD",IF(LEFT(O268,3)="E09","LONB"))))))))))</f>
        <v>WD</v>
      </c>
      <c r="Q268" s="9" t="str">
        <f>IF([1]source_data!G270="","",IF([1]source_data!D270="","",VLOOKUP([1]source_data!D270,[1]geo_data!A:I,7,FALSE)))</f>
        <v>Dudley</v>
      </c>
      <c r="R268" s="9" t="str">
        <f>IF([1]source_data!G270="","",IF([1]source_data!D270="","",VLOOKUP([1]source_data!D270,[1]geo_data!A:I,6,FALSE)))</f>
        <v>E08000027</v>
      </c>
      <c r="S268" s="9" t="str">
        <f>IF([1]source_data!G270="","",IF(LEFT(R268,3)="E05","WD",IF(LEFT(R268,3)="S13","WD",IF(LEFT(R268,3)="W05","WD",IF(LEFT(R268,3)="W06","UA",IF(LEFT(R268,3)="S12","CA",IF(LEFT(R268,3)="E06","UA",IF(LEFT(R268,3)="E07","NMD",IF(LEFT(R268,3)="E08","MD",IF(LEFT(R268,3)="E09","LONB"))))))))))</f>
        <v>MD</v>
      </c>
      <c r="T268" s="6" t="str">
        <f>IF([1]source_data!G270="","",IF([1]source_data!N270="","",[1]source_data!N270))</f>
        <v>Hardship Grant</v>
      </c>
      <c r="U268" s="10">
        <f>IF([1]source_data!G270="","",[1]tailored_settings!$B$8)</f>
        <v>45622</v>
      </c>
      <c r="V268" s="6" t="str">
        <f>IF([1]source_data!G270="","",[1]tailored_settings!$B$9)</f>
        <v>http://www.longleigh.org/</v>
      </c>
      <c r="W268" s="8">
        <f>IF([1]source_data!G270="","",IF([1]source_data!O270="","",[1]source_data!O270))</f>
        <v>45264</v>
      </c>
      <c r="X268" s="8">
        <f>IF([1]source_data!G270="","",IF([1]source_data!P270="","",[1]source_data!P270))</f>
        <v>45295</v>
      </c>
      <c r="Y268" s="6" t="str">
        <f>IF([1]source_data!G270="","",IF([1]source_data!Q270="","",[1]source_data!Q270))</f>
        <v/>
      </c>
      <c r="Z268" s="11" t="str">
        <f>IF([1]source_data!G270="","",IF([1]source_data!I270="","",[1]tailored_settings!$B$10))</f>
        <v>Primary grant reason</v>
      </c>
      <c r="AA268" s="11" t="str">
        <f>IF([1]source_data!G270="","",IF([1]source_data!I270="","",[1]source_data!I270))</f>
        <v>6c. Customer/family under the care of Social Services (Adult or Children’s - PH</v>
      </c>
      <c r="AB268" s="11" t="str">
        <f>IF([1]source_data!G270="","",IF([1]source_data!J270="","",[1]tailored_settings!$B$11))</f>
        <v/>
      </c>
      <c r="AC268" s="11" t="str">
        <f>IF([1]source_data!G270="","",IF([1]source_data!J270="","",[1]source_data!J270))</f>
        <v/>
      </c>
      <c r="AD268" s="11" t="str">
        <f>IF([1]source_data!G270="","",IF([1]source_data!K270="","",[1]tailored_settings!$B$12))</f>
        <v>Grant purpose</v>
      </c>
      <c r="AE268" s="11" t="str">
        <f>IF([1]source_data!G270="","",IF([1]source_data!K270="","",[1]source_data!K270))</f>
        <v xml:space="preserve">Furniture </v>
      </c>
      <c r="AF268" s="11" t="str">
        <f>IF([1]source_data!G270="","",IF([1]source_data!L270="","",[1]tailored_settings!$B$13))</f>
        <v/>
      </c>
      <c r="AG268" s="11" t="str">
        <f>IF([1]source_data!G270="","",IF([1]source_data!L270="","",[1]source_data!L270))</f>
        <v/>
      </c>
      <c r="AH268" s="11" t="str">
        <f>IF([1]source_data!G270="","",IF([1]source_data!M270="","",[1]tailored_settings!$B$14))</f>
        <v/>
      </c>
      <c r="AI268" s="11" t="str">
        <f>IF([1]source_data!G270="","",IF([1]source_data!M270="","",[1]source_data!M270))</f>
        <v/>
      </c>
    </row>
    <row r="269" spans="1:35" x14ac:dyDescent="0.2">
      <c r="A269" s="6" t="str">
        <f>IF([1]source_data!G271="","",IF(AND([1]source_data!C271&lt;&gt;"",[1]tailored_settings!$B$15="Publish"),CONCATENATE([1]tailored_settings!$B$2&amp;[1]source_data!C271),IF(AND([1]source_data!C271&lt;&gt;"",[1]tailored_settings!$B$15="Do not publish"),CONCATENATE([1]tailored_settings!$B$2&amp;TEXT(ROW(A269)-1,"0000")&amp;"_"&amp;TEXT(F269,"yyyy-mm")),CONCATENATE([1]tailored_settings!$B$2&amp;TEXT(ROW(A269)-1,"0000")&amp;"_"&amp;TEXT(F269,"yyyy-mm")))))</f>
        <v>360G-Longleigh-E23-00305W</v>
      </c>
      <c r="B269" s="6" t="str">
        <f>IF([1]source_data!G271="","",IF([1]source_data!E271&lt;&gt;"",[1]source_data!E271,CONCATENATE("Grant to "&amp;G269)))</f>
        <v>Grant to Individual Recipient</v>
      </c>
      <c r="C269" s="6" t="str">
        <f>IF([1]source_data!G271="","",IF([1]source_data!F271="","",[1]source_data!F271))</f>
        <v>Helping to alleviate financial hardship</v>
      </c>
      <c r="D269" s="7">
        <f>IF([1]source_data!G271="","",IF([1]source_data!G271="","",[1]source_data!G271))</f>
        <v>937.61</v>
      </c>
      <c r="E269" s="6" t="str">
        <f>IF([1]source_data!G271="","",[1]tailored_settings!$B$3)</f>
        <v>GBP</v>
      </c>
      <c r="F269" s="8">
        <f>IF([1]source_data!G271="","",IF([1]source_data!H271="","",[1]source_data!H271))</f>
        <v>45265</v>
      </c>
      <c r="G269" s="6" t="str">
        <f>IF([1]source_data!G271="","",[1]tailored_settings!$B$5)</f>
        <v>Individual Recipient</v>
      </c>
      <c r="H269" s="6" t="str">
        <f>IF([1]source_data!G271="","",IF(AND([1]source_data!A271&lt;&gt;"",[1]tailored_settings!$B$16="Publish"),CONCATENATE([1]tailored_settings!$B$2&amp;[1]source_data!A271),IF(AND([1]source_data!A271&lt;&gt;"",[1]tailored_settings!$B$16="Do not publish"),CONCATENATE([1]tailored_settings!$B$4&amp;TEXT(ROW(A269)-1,"0000")&amp;"_"&amp;TEXT(F269,"yyyy-mm")),CONCATENATE([1]tailored_settings!$B$4&amp;TEXT(ROW(A269)-1,"0000")&amp;"_"&amp;TEXT(F269,"yyyy-mm")))))</f>
        <v>360G-Longleigh-IND-0268_2023-12</v>
      </c>
      <c r="I269" s="6" t="str">
        <f>IF([1]source_data!G271="","",[1]tailored_settings!$B$7)</f>
        <v>Longleigh Foundation</v>
      </c>
      <c r="J269" s="6" t="str">
        <f>IF([1]source_data!G271="","",[1]tailored_settings!$B$6)</f>
        <v>GB-CHC-1169016</v>
      </c>
      <c r="K269" s="6" t="str">
        <f>IF([1]source_data!G271="","",IF([1]source_data!I271="","",VLOOKUP([1]source_data!I271,[1]codelist_mapping!A:C,3,FALSE)))</f>
        <v>GTIR040</v>
      </c>
      <c r="L269" s="6" t="str">
        <f>IF([1]source_data!G271="","",IF([1]source_data!J271="","",VLOOKUP([1]source_data!J271,[1]codelist_mapping!A:C,3,FALSE)))</f>
        <v/>
      </c>
      <c r="M269" s="6" t="str">
        <f>IF([1]source_data!G271="","",IF([1]source_data!K271="","",IF([1]source_data!M271&lt;&gt;"",CONCATENATE(VLOOKUP([1]source_data!K271,[1]codelist_mapping!F:H,3,FALSE)&amp;";"&amp;VLOOKUP([1]source_data!L271,[1]codelist_mapping!F:H,3,FALSE)&amp;";"&amp;VLOOKUP([1]source_data!M271,[1]codelist_mapping!F:H,3,FALSE)),IF([1]source_data!L271&lt;&gt;"",CONCATENATE(VLOOKUP([1]source_data!K271,[1]codelist_mapping!F:H,3,FALSE)&amp;";"&amp;VLOOKUP([1]source_data!L271,[1]codelist_mapping!F:H,3,FALSE)),IF([1]source_data!K271&lt;&gt;"",CONCATENATE(VLOOKUP([1]source_data!K271,[1]codelist_mapping!F:H,3,FALSE)))))))</f>
        <v>GTIP020;GTIP070</v>
      </c>
      <c r="N269" s="9" t="str">
        <f>IF([1]source_data!G271="","",IF([1]source_data!D271="","",VLOOKUP([1]source_data!D271,[1]geo_data!A:I,9,FALSE)))</f>
        <v>Earl Shilton</v>
      </c>
      <c r="O269" s="9" t="str">
        <f>IF([1]source_data!G271="","",IF([1]source_data!D271="","",VLOOKUP([1]source_data!D271,[1]geo_data!A:I,8,FALSE)))</f>
        <v>E05005485</v>
      </c>
      <c r="P269" s="9" t="str">
        <f>IF([1]source_data!G271="","",IF(LEFT(O269,3)="E05","WD",IF(LEFT(O269,3)="S13","WD",IF(LEFT(O269,3)="W05","WD",IF(LEFT(O269,3)="W06","UA",IF(LEFT(O269,3)="S12","CA",IF(LEFT(O269,3)="E06","UA",IF(LEFT(O269,3)="E07","NMD",IF(LEFT(O269,3)="E08","MD",IF(LEFT(O269,3)="E09","LONB"))))))))))</f>
        <v>WD</v>
      </c>
      <c r="Q269" s="9" t="str">
        <f>IF([1]source_data!G271="","",IF([1]source_data!D271="","",VLOOKUP([1]source_data!D271,[1]geo_data!A:I,7,FALSE)))</f>
        <v>Hinckley and Bosworth</v>
      </c>
      <c r="R269" s="9" t="str">
        <f>IF([1]source_data!G271="","",IF([1]source_data!D271="","",VLOOKUP([1]source_data!D271,[1]geo_data!A:I,6,FALSE)))</f>
        <v>E07000132</v>
      </c>
      <c r="S269" s="9" t="str">
        <f>IF([1]source_data!G271="","",IF(LEFT(R269,3)="E05","WD",IF(LEFT(R269,3)="S13","WD",IF(LEFT(R269,3)="W05","WD",IF(LEFT(R269,3)="W06","UA",IF(LEFT(R269,3)="S12","CA",IF(LEFT(R269,3)="E06","UA",IF(LEFT(R269,3)="E07","NMD",IF(LEFT(R269,3)="E08","MD",IF(LEFT(R269,3)="E09","LONB"))))))))))</f>
        <v>NMD</v>
      </c>
      <c r="T269" s="6" t="str">
        <f>IF([1]source_data!G271="","",IF([1]source_data!N271="","",[1]source_data!N271))</f>
        <v>Hardship Grant</v>
      </c>
      <c r="U269" s="10">
        <f>IF([1]source_data!G271="","",[1]tailored_settings!$B$8)</f>
        <v>45622</v>
      </c>
      <c r="V269" s="6" t="str">
        <f>IF([1]source_data!G271="","",[1]tailored_settings!$B$9)</f>
        <v>http://www.longleigh.org/</v>
      </c>
      <c r="W269" s="8">
        <f>IF([1]source_data!G271="","",IF([1]source_data!O271="","",[1]source_data!O271))</f>
        <v>45265</v>
      </c>
      <c r="X269" s="8">
        <f>IF([1]source_data!G271="","",IF([1]source_data!P271="","",[1]source_data!P271))</f>
        <v>45314</v>
      </c>
      <c r="Y269" s="6" t="str">
        <f>IF([1]source_data!G271="","",IF([1]source_data!Q271="","",[1]source_data!Q271))</f>
        <v/>
      </c>
      <c r="Z269" s="11" t="str">
        <f>IF([1]source_data!G271="","",IF([1]source_data!I271="","",[1]tailored_settings!$B$10))</f>
        <v>Primary grant reason</v>
      </c>
      <c r="AA269" s="11" t="str">
        <f>IF([1]source_data!G271="","",IF([1]source_data!I271="","",[1]source_data!I271))</f>
        <v>2. Customer receiving medication and/or therapy for a mental health condition or substance addiction</v>
      </c>
      <c r="AB269" s="11" t="str">
        <f>IF([1]source_data!G271="","",IF([1]source_data!J271="","",[1]tailored_settings!$B$11))</f>
        <v/>
      </c>
      <c r="AC269" s="11" t="str">
        <f>IF([1]source_data!G271="","",IF([1]source_data!J271="","",[1]source_data!J271))</f>
        <v/>
      </c>
      <c r="AD269" s="11" t="str">
        <f>IF([1]source_data!G271="","",IF([1]source_data!K271="","",[1]tailored_settings!$B$12))</f>
        <v>Grant purpose</v>
      </c>
      <c r="AE269" s="11" t="str">
        <f>IF([1]source_data!G271="","",IF([1]source_data!K271="","",[1]source_data!K271))</f>
        <v xml:space="preserve">Furniture </v>
      </c>
      <c r="AF269" s="11" t="str">
        <f>IF([1]source_data!G271="","",IF([1]source_data!L271="","",[1]tailored_settings!$B$13))</f>
        <v>Grant purpose</v>
      </c>
      <c r="AG269" s="11" t="str">
        <f>IF([1]source_data!G271="","",IF([1]source_data!L271="","",[1]source_data!L271))</f>
        <v>Food vouchers</v>
      </c>
      <c r="AH269" s="11" t="str">
        <f>IF([1]source_data!G271="","",IF([1]source_data!M271="","",[1]tailored_settings!$B$14))</f>
        <v/>
      </c>
      <c r="AI269" s="11" t="str">
        <f>IF([1]source_data!G271="","",IF([1]source_data!M271="","",[1]source_data!M271))</f>
        <v/>
      </c>
    </row>
    <row r="270" spans="1:35" x14ac:dyDescent="0.2">
      <c r="A270" s="6" t="str">
        <f>IF([1]source_data!G272="","",IF(AND([1]source_data!C272&lt;&gt;"",[1]tailored_settings!$B$15="Publish"),CONCATENATE([1]tailored_settings!$B$2&amp;[1]source_data!C272),IF(AND([1]source_data!C272&lt;&gt;"",[1]tailored_settings!$B$15="Do not publish"),CONCATENATE([1]tailored_settings!$B$2&amp;TEXT(ROW(A270)-1,"0000")&amp;"_"&amp;TEXT(F270,"yyyy-mm")),CONCATENATE([1]tailored_settings!$B$2&amp;TEXT(ROW(A270)-1,"0000")&amp;"_"&amp;TEXT(F270,"yyyy-mm")))))</f>
        <v>360G-Longleigh-E23-00306W</v>
      </c>
      <c r="B270" s="6" t="str">
        <f>IF([1]source_data!G272="","",IF([1]source_data!E272&lt;&gt;"",[1]source_data!E272,CONCATENATE("Grant to "&amp;G270)))</f>
        <v>Grant to Individual Recipient</v>
      </c>
      <c r="C270" s="6" t="str">
        <f>IF([1]source_data!G272="","",IF([1]source_data!F272="","",[1]source_data!F272))</f>
        <v>Helping to alleviate financial hardship</v>
      </c>
      <c r="D270" s="7">
        <f>IF([1]source_data!G272="","",IF([1]source_data!G272="","",[1]source_data!G272))</f>
        <v>885.82</v>
      </c>
      <c r="E270" s="6" t="str">
        <f>IF([1]source_data!G272="","",[1]tailored_settings!$B$3)</f>
        <v>GBP</v>
      </c>
      <c r="F270" s="8">
        <f>IF([1]source_data!G272="","",IF([1]source_data!H272="","",[1]source_data!H272))</f>
        <v>45265</v>
      </c>
      <c r="G270" s="6" t="str">
        <f>IF([1]source_data!G272="","",[1]tailored_settings!$B$5)</f>
        <v>Individual Recipient</v>
      </c>
      <c r="H270" s="6" t="str">
        <f>IF([1]source_data!G272="","",IF(AND([1]source_data!A272&lt;&gt;"",[1]tailored_settings!$B$16="Publish"),CONCATENATE([1]tailored_settings!$B$2&amp;[1]source_data!A272),IF(AND([1]source_data!A272&lt;&gt;"",[1]tailored_settings!$B$16="Do not publish"),CONCATENATE([1]tailored_settings!$B$4&amp;TEXT(ROW(A270)-1,"0000")&amp;"_"&amp;TEXT(F270,"yyyy-mm")),CONCATENATE([1]tailored_settings!$B$4&amp;TEXT(ROW(A270)-1,"0000")&amp;"_"&amp;TEXT(F270,"yyyy-mm")))))</f>
        <v>360G-Longleigh-IND-0269_2023-12</v>
      </c>
      <c r="I270" s="6" t="str">
        <f>IF([1]source_data!G272="","",[1]tailored_settings!$B$7)</f>
        <v>Longleigh Foundation</v>
      </c>
      <c r="J270" s="6" t="str">
        <f>IF([1]source_data!G272="","",[1]tailored_settings!$B$6)</f>
        <v>GB-CHC-1169016</v>
      </c>
      <c r="K270" s="6" t="str">
        <f>IF([1]source_data!G272="","",IF([1]source_data!I272="","",VLOOKUP([1]source_data!I272,[1]codelist_mapping!A:C,3,FALSE)))</f>
        <v>GTIR030</v>
      </c>
      <c r="L270" s="6" t="str">
        <f>IF([1]source_data!G272="","",IF([1]source_data!J272="","",VLOOKUP([1]source_data!J272,[1]codelist_mapping!A:C,3,FALSE)))</f>
        <v/>
      </c>
      <c r="M270" s="6" t="str">
        <f>IF([1]source_data!G272="","",IF([1]source_data!K272="","",IF([1]source_data!M272&lt;&gt;"",CONCATENATE(VLOOKUP([1]source_data!K272,[1]codelist_mapping!F:H,3,FALSE)&amp;";"&amp;VLOOKUP([1]source_data!L272,[1]codelist_mapping!F:H,3,FALSE)&amp;";"&amp;VLOOKUP([1]source_data!M272,[1]codelist_mapping!F:H,3,FALSE)),IF([1]source_data!L272&lt;&gt;"",CONCATENATE(VLOOKUP([1]source_data!K272,[1]codelist_mapping!F:H,3,FALSE)&amp;";"&amp;VLOOKUP([1]source_data!L272,[1]codelist_mapping!F:H,3,FALSE)),IF([1]source_data!K272&lt;&gt;"",CONCATENATE(VLOOKUP([1]source_data!K272,[1]codelist_mapping!F:H,3,FALSE)))))))</f>
        <v>GTIP020</v>
      </c>
      <c r="N270" s="9" t="str">
        <f>IF([1]source_data!G272="","",IF([1]source_data!D272="","",VLOOKUP([1]source_data!D272,[1]geo_data!A:I,9,FALSE)))</f>
        <v>Woughton &amp; Fishermead</v>
      </c>
      <c r="O270" s="9" t="str">
        <f>IF([1]source_data!G272="","",IF([1]source_data!D272="","",VLOOKUP([1]source_data!D272,[1]geo_data!A:I,8,FALSE)))</f>
        <v>E05009424</v>
      </c>
      <c r="P270" s="9" t="str">
        <f>IF([1]source_data!G272="","",IF(LEFT(O270,3)="E05","WD",IF(LEFT(O270,3)="S13","WD",IF(LEFT(O270,3)="W05","WD",IF(LEFT(O270,3)="W06","UA",IF(LEFT(O270,3)="S12","CA",IF(LEFT(O270,3)="E06","UA",IF(LEFT(O270,3)="E07","NMD",IF(LEFT(O270,3)="E08","MD",IF(LEFT(O270,3)="E09","LONB"))))))))))</f>
        <v>WD</v>
      </c>
      <c r="Q270" s="9" t="str">
        <f>IF([1]source_data!G272="","",IF([1]source_data!D272="","",VLOOKUP([1]source_data!D272,[1]geo_data!A:I,7,FALSE)))</f>
        <v>Milton Keynes</v>
      </c>
      <c r="R270" s="9" t="str">
        <f>IF([1]source_data!G272="","",IF([1]source_data!D272="","",VLOOKUP([1]source_data!D272,[1]geo_data!A:I,6,FALSE)))</f>
        <v>E06000042</v>
      </c>
      <c r="S270" s="9" t="str">
        <f>IF([1]source_data!G272="","",IF(LEFT(R270,3)="E05","WD",IF(LEFT(R270,3)="S13","WD",IF(LEFT(R270,3)="W05","WD",IF(LEFT(R270,3)="W06","UA",IF(LEFT(R270,3)="S12","CA",IF(LEFT(R270,3)="E06","UA",IF(LEFT(R270,3)="E07","NMD",IF(LEFT(R270,3)="E08","MD",IF(LEFT(R270,3)="E09","LONB"))))))))))</f>
        <v>UA</v>
      </c>
      <c r="T270" s="6" t="str">
        <f>IF([1]source_data!G272="","",IF([1]source_data!N272="","",[1]source_data!N272))</f>
        <v>Hardship Grant</v>
      </c>
      <c r="U270" s="10">
        <f>IF([1]source_data!G272="","",[1]tailored_settings!$B$8)</f>
        <v>45622</v>
      </c>
      <c r="V270" s="6" t="str">
        <f>IF([1]source_data!G272="","",[1]tailored_settings!$B$9)</f>
        <v>http://www.longleigh.org/</v>
      </c>
      <c r="W270" s="8">
        <f>IF([1]source_data!G272="","",IF([1]source_data!O272="","",[1]source_data!O272))</f>
        <v>45265</v>
      </c>
      <c r="X270" s="8">
        <f>IF([1]source_data!G272="","",IF([1]source_data!P272="","",[1]source_data!P272))</f>
        <v>45300</v>
      </c>
      <c r="Y270" s="6" t="str">
        <f>IF([1]source_data!G272="","",IF([1]source_data!Q272="","",[1]source_data!Q272))</f>
        <v/>
      </c>
      <c r="Z270" s="11" t="str">
        <f>IF([1]source_data!G272="","",IF([1]source_data!I272="","",[1]tailored_settings!$B$10))</f>
        <v>Primary grant reason</v>
      </c>
      <c r="AA270" s="11" t="str">
        <f>IF([1]source_data!G272="","",IF([1]source_data!I272="","",[1]source_data!I272))</f>
        <v>1. Customer (or family member residing with them) with a diagnosed condition or disability (physical and/or sensory and/or behavioural)</v>
      </c>
      <c r="AB270" s="11" t="str">
        <f>IF([1]source_data!G272="","",IF([1]source_data!J272="","",[1]tailored_settings!$B$11))</f>
        <v/>
      </c>
      <c r="AC270" s="11" t="str">
        <f>IF([1]source_data!G272="","",IF([1]source_data!J272="","",[1]source_data!J272))</f>
        <v/>
      </c>
      <c r="AD270" s="11" t="str">
        <f>IF([1]source_data!G272="","",IF([1]source_data!K272="","",[1]tailored_settings!$B$12))</f>
        <v>Grant purpose</v>
      </c>
      <c r="AE270" s="11" t="str">
        <f>IF([1]source_data!G272="","",IF([1]source_data!K272="","",[1]source_data!K272))</f>
        <v xml:space="preserve">Furniture </v>
      </c>
      <c r="AF270" s="11" t="str">
        <f>IF([1]source_data!G272="","",IF([1]source_data!L272="","",[1]tailored_settings!$B$13))</f>
        <v/>
      </c>
      <c r="AG270" s="11" t="str">
        <f>IF([1]source_data!G272="","",IF([1]source_data!L272="","",[1]source_data!L272))</f>
        <v/>
      </c>
      <c r="AH270" s="11" t="str">
        <f>IF([1]source_data!G272="","",IF([1]source_data!M272="","",[1]tailored_settings!$B$14))</f>
        <v/>
      </c>
      <c r="AI270" s="11" t="str">
        <f>IF([1]source_data!G272="","",IF([1]source_data!M272="","",[1]source_data!M272))</f>
        <v/>
      </c>
    </row>
    <row r="271" spans="1:35" x14ac:dyDescent="0.2">
      <c r="A271" s="6" t="str">
        <f>IF([1]source_data!G273="","",IF(AND([1]source_data!C273&lt;&gt;"",[1]tailored_settings!$B$15="Publish"),CONCATENATE([1]tailored_settings!$B$2&amp;[1]source_data!C273),IF(AND([1]source_data!C273&lt;&gt;"",[1]tailored_settings!$B$15="Do not publish"),CONCATENATE([1]tailored_settings!$B$2&amp;TEXT(ROW(A271)-1,"0000")&amp;"_"&amp;TEXT(F271,"yyyy-mm")),CONCATENATE([1]tailored_settings!$B$2&amp;TEXT(ROW(A271)-1,"0000")&amp;"_"&amp;TEXT(F271,"yyyy-mm")))))</f>
        <v>360G-Longleigh-E23-00307W</v>
      </c>
      <c r="B271" s="6" t="str">
        <f>IF([1]source_data!G273="","",IF([1]source_data!E273&lt;&gt;"",[1]source_data!E273,CONCATENATE("Grant to "&amp;G271)))</f>
        <v>Grant to Individual Recipient</v>
      </c>
      <c r="C271" s="6" t="str">
        <f>IF([1]source_data!G273="","",IF([1]source_data!F273="","",[1]source_data!F273))</f>
        <v>Helping to alleviate financial hardship</v>
      </c>
      <c r="D271" s="7">
        <f>IF([1]source_data!G273="","",IF([1]source_data!G273="","",[1]source_data!G273))</f>
        <v>980</v>
      </c>
      <c r="E271" s="6" t="str">
        <f>IF([1]source_data!G273="","",[1]tailored_settings!$B$3)</f>
        <v>GBP</v>
      </c>
      <c r="F271" s="8">
        <f>IF([1]source_data!G273="","",IF([1]source_data!H273="","",[1]source_data!H273))</f>
        <v>45265</v>
      </c>
      <c r="G271" s="6" t="str">
        <f>IF([1]source_data!G273="","",[1]tailored_settings!$B$5)</f>
        <v>Individual Recipient</v>
      </c>
      <c r="H271" s="6" t="str">
        <f>IF([1]source_data!G273="","",IF(AND([1]source_data!A273&lt;&gt;"",[1]tailored_settings!$B$16="Publish"),CONCATENATE([1]tailored_settings!$B$2&amp;[1]source_data!A273),IF(AND([1]source_data!A273&lt;&gt;"",[1]tailored_settings!$B$16="Do not publish"),CONCATENATE([1]tailored_settings!$B$4&amp;TEXT(ROW(A271)-1,"0000")&amp;"_"&amp;TEXT(F271,"yyyy-mm")),CONCATENATE([1]tailored_settings!$B$4&amp;TEXT(ROW(A271)-1,"0000")&amp;"_"&amp;TEXT(F271,"yyyy-mm")))))</f>
        <v>360G-Longleigh-IND-0270_2023-12</v>
      </c>
      <c r="I271" s="6" t="str">
        <f>IF([1]source_data!G273="","",[1]tailored_settings!$B$7)</f>
        <v>Longleigh Foundation</v>
      </c>
      <c r="J271" s="6" t="str">
        <f>IF([1]source_data!G273="","",[1]tailored_settings!$B$6)</f>
        <v>GB-CHC-1169016</v>
      </c>
      <c r="K271" s="6" t="str">
        <f>IF([1]source_data!G273="","",IF([1]source_data!I273="","",VLOOKUP([1]source_data!I273,[1]codelist_mapping!A:C,3,FALSE)))</f>
        <v>GTIR040</v>
      </c>
      <c r="L271" s="6" t="str">
        <f>IF([1]source_data!G273="","",IF([1]source_data!J273="","",VLOOKUP([1]source_data!J273,[1]codelist_mapping!A:C,3,FALSE)))</f>
        <v/>
      </c>
      <c r="M271" s="6" t="str">
        <f>IF([1]source_data!G273="","",IF([1]source_data!K273="","",IF([1]source_data!M273&lt;&gt;"",CONCATENATE(VLOOKUP([1]source_data!K273,[1]codelist_mapping!F:H,3,FALSE)&amp;";"&amp;VLOOKUP([1]source_data!L273,[1]codelist_mapping!F:H,3,FALSE)&amp;";"&amp;VLOOKUP([1]source_data!M273,[1]codelist_mapping!F:H,3,FALSE)),IF([1]source_data!L273&lt;&gt;"",CONCATENATE(VLOOKUP([1]source_data!K273,[1]codelist_mapping!F:H,3,FALSE)&amp;";"&amp;VLOOKUP([1]source_data!L273,[1]codelist_mapping!F:H,3,FALSE)),IF([1]source_data!K273&lt;&gt;"",CONCATENATE(VLOOKUP([1]source_data!K273,[1]codelist_mapping!F:H,3,FALSE)))))))</f>
        <v>GTIP070;GTIP050;GTIP100</v>
      </c>
      <c r="N271" s="9" t="str">
        <f>IF([1]source_data!G273="","",IF([1]source_data!D273="","",VLOOKUP([1]source_data!D273,[1]geo_data!A:I,9,FALSE)))</f>
        <v>Loxwood</v>
      </c>
      <c r="O271" s="9" t="str">
        <f>IF([1]source_data!G273="","",IF([1]source_data!D273="","",VLOOKUP([1]source_data!D273,[1]geo_data!A:I,8,FALSE)))</f>
        <v>E05011678</v>
      </c>
      <c r="P271" s="9" t="str">
        <f>IF([1]source_data!G273="","",IF(LEFT(O271,3)="E05","WD",IF(LEFT(O271,3)="S13","WD",IF(LEFT(O271,3)="W05","WD",IF(LEFT(O271,3)="W06","UA",IF(LEFT(O271,3)="S12","CA",IF(LEFT(O271,3)="E06","UA",IF(LEFT(O271,3)="E07","NMD",IF(LEFT(O271,3)="E08","MD",IF(LEFT(O271,3)="E09","LONB"))))))))))</f>
        <v>WD</v>
      </c>
      <c r="Q271" s="9" t="str">
        <f>IF([1]source_data!G273="","",IF([1]source_data!D273="","",VLOOKUP([1]source_data!D273,[1]geo_data!A:I,7,FALSE)))</f>
        <v>Chichester</v>
      </c>
      <c r="R271" s="9" t="str">
        <f>IF([1]source_data!G273="","",IF([1]source_data!D273="","",VLOOKUP([1]source_data!D273,[1]geo_data!A:I,6,FALSE)))</f>
        <v>E07000225</v>
      </c>
      <c r="S271" s="9" t="str">
        <f>IF([1]source_data!G273="","",IF(LEFT(R271,3)="E05","WD",IF(LEFT(R271,3)="S13","WD",IF(LEFT(R271,3)="W05","WD",IF(LEFT(R271,3)="W06","UA",IF(LEFT(R271,3)="S12","CA",IF(LEFT(R271,3)="E06","UA",IF(LEFT(R271,3)="E07","NMD",IF(LEFT(R271,3)="E08","MD",IF(LEFT(R271,3)="E09","LONB"))))))))))</f>
        <v>NMD</v>
      </c>
      <c r="T271" s="6" t="str">
        <f>IF([1]source_data!G273="","",IF([1]source_data!N273="","",[1]source_data!N273))</f>
        <v>Hardship Grant</v>
      </c>
      <c r="U271" s="10">
        <f>IF([1]source_data!G273="","",[1]tailored_settings!$B$8)</f>
        <v>45622</v>
      </c>
      <c r="V271" s="6" t="str">
        <f>IF([1]source_data!G273="","",[1]tailored_settings!$B$9)</f>
        <v>http://www.longleigh.org/</v>
      </c>
      <c r="W271" s="8">
        <f>IF([1]source_data!G273="","",IF([1]source_data!O273="","",[1]source_data!O273))</f>
        <v>45265</v>
      </c>
      <c r="X271" s="8">
        <f>IF([1]source_data!G273="","",IF([1]source_data!P273="","",[1]source_data!P273))</f>
        <v>45334</v>
      </c>
      <c r="Y271" s="6" t="str">
        <f>IF([1]source_data!G273="","",IF([1]source_data!Q273="","",[1]source_data!Q273))</f>
        <v/>
      </c>
      <c r="Z271" s="11" t="str">
        <f>IF([1]source_data!G273="","",IF([1]source_data!I273="","",[1]tailored_settings!$B$10))</f>
        <v>Primary grant reason</v>
      </c>
      <c r="AA271" s="11" t="str">
        <f>IF([1]source_data!G273="","",IF([1]source_data!I273="","",[1]source_data!I273))</f>
        <v>2. Customer receiving medication and/or therapy for a mental health condition or substance addiction</v>
      </c>
      <c r="AB271" s="11" t="str">
        <f>IF([1]source_data!G273="","",IF([1]source_data!J273="","",[1]tailored_settings!$B$11))</f>
        <v/>
      </c>
      <c r="AC271" s="11" t="str">
        <f>IF([1]source_data!G273="","",IF([1]source_data!J273="","",[1]source_data!J273))</f>
        <v/>
      </c>
      <c r="AD271" s="11" t="str">
        <f>IF([1]source_data!G273="","",IF([1]source_data!K273="","",[1]tailored_settings!$B$12))</f>
        <v>Grant purpose</v>
      </c>
      <c r="AE271" s="11" t="str">
        <f>IF([1]source_data!G273="","",IF([1]source_data!K273="","",[1]source_data!K273))</f>
        <v>Food vouchers</v>
      </c>
      <c r="AF271" s="11" t="str">
        <f>IF([1]source_data!G273="","",IF([1]source_data!L273="","",[1]tailored_settings!$B$13))</f>
        <v>Grant purpose</v>
      </c>
      <c r="AG271" s="11" t="str">
        <f>IF([1]source_data!G273="","",IF([1]source_data!L273="","",[1]source_data!L273))</f>
        <v>Utility vouchers</v>
      </c>
      <c r="AH271" s="11" t="str">
        <f>IF([1]source_data!G273="","",IF([1]source_data!M273="","",[1]tailored_settings!$B$14))</f>
        <v>Grant purpose</v>
      </c>
      <c r="AI271" s="11" t="str">
        <f>IF([1]source_data!G273="","",IF([1]source_data!M273="","",[1]source_data!M273))</f>
        <v>Travel costs</v>
      </c>
    </row>
    <row r="272" spans="1:35" x14ac:dyDescent="0.2">
      <c r="A272" s="6" t="str">
        <f>IF([1]source_data!G274="","",IF(AND([1]source_data!C274&lt;&gt;"",[1]tailored_settings!$B$15="Publish"),CONCATENATE([1]tailored_settings!$B$2&amp;[1]source_data!C274),IF(AND([1]source_data!C274&lt;&gt;"",[1]tailored_settings!$B$15="Do not publish"),CONCATENATE([1]tailored_settings!$B$2&amp;TEXT(ROW(A272)-1,"0000")&amp;"_"&amp;TEXT(F272,"yyyy-mm")),CONCATENATE([1]tailored_settings!$B$2&amp;TEXT(ROW(A272)-1,"0000")&amp;"_"&amp;TEXT(F272,"yyyy-mm")))))</f>
        <v>360G-Longleigh-E23-00308W</v>
      </c>
      <c r="B272" s="6" t="str">
        <f>IF([1]source_data!G274="","",IF([1]source_data!E274&lt;&gt;"",[1]source_data!E274,CONCATENATE("Grant to "&amp;G272)))</f>
        <v>Grant to Individual Recipient</v>
      </c>
      <c r="C272" s="6" t="str">
        <f>IF([1]source_data!G274="","",IF([1]source_data!F274="","",[1]source_data!F274))</f>
        <v>Helping to alleviate financial hardship</v>
      </c>
      <c r="D272" s="7">
        <f>IF([1]source_data!G274="","",IF([1]source_data!G274="","",[1]source_data!G274))</f>
        <v>818.98</v>
      </c>
      <c r="E272" s="6" t="str">
        <f>IF([1]source_data!G274="","",[1]tailored_settings!$B$3)</f>
        <v>GBP</v>
      </c>
      <c r="F272" s="8">
        <f>IF([1]source_data!G274="","",IF([1]source_data!H274="","",[1]source_data!H274))</f>
        <v>45265</v>
      </c>
      <c r="G272" s="6" t="str">
        <f>IF([1]source_data!G274="","",[1]tailored_settings!$B$5)</f>
        <v>Individual Recipient</v>
      </c>
      <c r="H272" s="6" t="str">
        <f>IF([1]source_data!G274="","",IF(AND([1]source_data!A274&lt;&gt;"",[1]tailored_settings!$B$16="Publish"),CONCATENATE([1]tailored_settings!$B$2&amp;[1]source_data!A274),IF(AND([1]source_data!A274&lt;&gt;"",[1]tailored_settings!$B$16="Do not publish"),CONCATENATE([1]tailored_settings!$B$4&amp;TEXT(ROW(A272)-1,"0000")&amp;"_"&amp;TEXT(F272,"yyyy-mm")),CONCATENATE([1]tailored_settings!$B$4&amp;TEXT(ROW(A272)-1,"0000")&amp;"_"&amp;TEXT(F272,"yyyy-mm")))))</f>
        <v>360G-Longleigh-IND-0271_2023-12</v>
      </c>
      <c r="I272" s="6" t="str">
        <f>IF([1]source_data!G274="","",[1]tailored_settings!$B$7)</f>
        <v>Longleigh Foundation</v>
      </c>
      <c r="J272" s="6" t="str">
        <f>IF([1]source_data!G274="","",[1]tailored_settings!$B$6)</f>
        <v>GB-CHC-1169016</v>
      </c>
      <c r="K272" s="6" t="str">
        <f>IF([1]source_data!G274="","",IF([1]source_data!I274="","",VLOOKUP([1]source_data!I274,[1]codelist_mapping!A:C,3,FALSE)))</f>
        <v>GTIR030</v>
      </c>
      <c r="L272" s="6" t="str">
        <f>IF([1]source_data!G274="","",IF([1]source_data!J274="","",VLOOKUP([1]source_data!J274,[1]codelist_mapping!A:C,3,FALSE)))</f>
        <v>GTIR080</v>
      </c>
      <c r="M272" s="6" t="str">
        <f>IF([1]source_data!G274="","",IF([1]source_data!K274="","",IF([1]source_data!M274&lt;&gt;"",CONCATENATE(VLOOKUP([1]source_data!K274,[1]codelist_mapping!F:H,3,FALSE)&amp;";"&amp;VLOOKUP([1]source_data!L274,[1]codelist_mapping!F:H,3,FALSE)&amp;";"&amp;VLOOKUP([1]source_data!M274,[1]codelist_mapping!F:H,3,FALSE)),IF([1]source_data!L274&lt;&gt;"",CONCATENATE(VLOOKUP([1]source_data!K274,[1]codelist_mapping!F:H,3,FALSE)&amp;";"&amp;VLOOKUP([1]source_data!L274,[1]codelist_mapping!F:H,3,FALSE)),IF([1]source_data!K274&lt;&gt;"",CONCATENATE(VLOOKUP([1]source_data!K274,[1]codelist_mapping!F:H,3,FALSE)))))))</f>
        <v>GTIP020;GTIP060</v>
      </c>
      <c r="N272" s="9" t="str">
        <f>IF([1]source_data!G274="","",IF([1]source_data!D274="","",VLOOKUP([1]source_data!D274,[1]geo_data!A:I,9,FALSE)))</f>
        <v>Upperton</v>
      </c>
      <c r="O272" s="9" t="str">
        <f>IF([1]source_data!G274="","",IF([1]source_data!D274="","",VLOOKUP([1]source_data!D274,[1]geo_data!A:I,8,FALSE)))</f>
        <v>E05011582</v>
      </c>
      <c r="P272" s="9" t="str">
        <f>IF([1]source_data!G274="","",IF(LEFT(O272,3)="E05","WD",IF(LEFT(O272,3)="S13","WD",IF(LEFT(O272,3)="W05","WD",IF(LEFT(O272,3)="W06","UA",IF(LEFT(O272,3)="S12","CA",IF(LEFT(O272,3)="E06","UA",IF(LEFT(O272,3)="E07","NMD",IF(LEFT(O272,3)="E08","MD",IF(LEFT(O272,3)="E09","LONB"))))))))))</f>
        <v>WD</v>
      </c>
      <c r="Q272" s="9" t="str">
        <f>IF([1]source_data!G274="","",IF([1]source_data!D274="","",VLOOKUP([1]source_data!D274,[1]geo_data!A:I,7,FALSE)))</f>
        <v>Eastbourne</v>
      </c>
      <c r="R272" s="9" t="str">
        <f>IF([1]source_data!G274="","",IF([1]source_data!D274="","",VLOOKUP([1]source_data!D274,[1]geo_data!A:I,6,FALSE)))</f>
        <v>E07000061</v>
      </c>
      <c r="S272" s="9" t="str">
        <f>IF([1]source_data!G274="","",IF(LEFT(R272,3)="E05","WD",IF(LEFT(R272,3)="S13","WD",IF(LEFT(R272,3)="W05","WD",IF(LEFT(R272,3)="W06","UA",IF(LEFT(R272,3)="S12","CA",IF(LEFT(R272,3)="E06","UA",IF(LEFT(R272,3)="E07","NMD",IF(LEFT(R272,3)="E08","MD",IF(LEFT(R272,3)="E09","LONB"))))))))))</f>
        <v>NMD</v>
      </c>
      <c r="T272" s="6" t="str">
        <f>IF([1]source_data!G274="","",IF([1]source_data!N274="","",[1]source_data!N274))</f>
        <v>Hardship Grant</v>
      </c>
      <c r="U272" s="10">
        <f>IF([1]source_data!G274="","",[1]tailored_settings!$B$8)</f>
        <v>45622</v>
      </c>
      <c r="V272" s="6" t="str">
        <f>IF([1]source_data!G274="","",[1]tailored_settings!$B$9)</f>
        <v>http://www.longleigh.org/</v>
      </c>
      <c r="W272" s="8">
        <f>IF([1]source_data!G274="","",IF([1]source_data!O274="","",[1]source_data!O274))</f>
        <v>45265</v>
      </c>
      <c r="X272" s="8">
        <f>IF([1]source_data!G274="","",IF([1]source_data!P274="","",[1]source_data!P274))</f>
        <v>45385</v>
      </c>
      <c r="Y272" s="6" t="str">
        <f>IF([1]source_data!G274="","",IF([1]source_data!Q274="","",[1]source_data!Q274))</f>
        <v/>
      </c>
      <c r="Z272" s="11" t="str">
        <f>IF([1]source_data!G274="","",IF([1]source_data!I274="","",[1]tailored_settings!$B$10))</f>
        <v>Primary grant reason</v>
      </c>
      <c r="AA272" s="11" t="str">
        <f>IF([1]source_data!G274="","",IF([1]source_data!I274="","",[1]source_data!I274))</f>
        <v>1. Customer (or family member residing with them) with a diagnosed condition or disability (physical and/or sensory and/or behavioural)</v>
      </c>
      <c r="AB272" s="11" t="str">
        <f>IF([1]source_data!G274="","",IF([1]source_data!J274="","",[1]tailored_settings!$B$11))</f>
        <v>Secondary grant reason</v>
      </c>
      <c r="AC272" s="11" t="str">
        <f>IF([1]source_data!G274="","",IF([1]source_data!J274="","",[1]source_data!J274))</f>
        <v>3  Customer/family moving from homelessness/supported living into independent living</v>
      </c>
      <c r="AD272" s="11" t="str">
        <f>IF([1]source_data!G274="","",IF([1]source_data!K274="","",[1]tailored_settings!$B$12))</f>
        <v>Grant purpose</v>
      </c>
      <c r="AE272" s="11" t="str">
        <f>IF([1]source_data!G274="","",IF([1]source_data!K274="","",[1]source_data!K274))</f>
        <v>Appliances</v>
      </c>
      <c r="AF272" s="11" t="str">
        <f>IF([1]source_data!G274="","",IF([1]source_data!L274="","",[1]tailored_settings!$B$13))</f>
        <v>Grant purpose</v>
      </c>
      <c r="AG272" s="11" t="str">
        <f>IF([1]source_data!G274="","",IF([1]source_data!L274="","",[1]source_data!L274))</f>
        <v>Voucher for small household items</v>
      </c>
      <c r="AH272" s="11" t="str">
        <f>IF([1]source_data!G274="","",IF([1]source_data!M274="","",[1]tailored_settings!$B$14))</f>
        <v/>
      </c>
      <c r="AI272" s="11" t="str">
        <f>IF([1]source_data!G274="","",IF([1]source_data!M274="","",[1]source_data!M274))</f>
        <v/>
      </c>
    </row>
    <row r="273" spans="1:35" x14ac:dyDescent="0.2">
      <c r="A273" s="6" t="str">
        <f>IF([1]source_data!G275="","",IF(AND([1]source_data!C275&lt;&gt;"",[1]tailored_settings!$B$15="Publish"),CONCATENATE([1]tailored_settings!$B$2&amp;[1]source_data!C275),IF(AND([1]source_data!C275&lt;&gt;"",[1]tailored_settings!$B$15="Do not publish"),CONCATENATE([1]tailored_settings!$B$2&amp;TEXT(ROW(A273)-1,"0000")&amp;"_"&amp;TEXT(F273,"yyyy-mm")),CONCATENATE([1]tailored_settings!$B$2&amp;TEXT(ROW(A273)-1,"0000")&amp;"_"&amp;TEXT(F273,"yyyy-mm")))))</f>
        <v>360G-Longleigh-E23-00309W</v>
      </c>
      <c r="B273" s="6" t="str">
        <f>IF([1]source_data!G275="","",IF([1]source_data!E275&lt;&gt;"",[1]source_data!E275,CONCATENATE("Grant to "&amp;G273)))</f>
        <v>Grant to Individual Recipient</v>
      </c>
      <c r="C273" s="6" t="str">
        <f>IF([1]source_data!G275="","",IF([1]source_data!F275="","",[1]source_data!F275))</f>
        <v>Providing financial aid during a time of crisis</v>
      </c>
      <c r="D273" s="7">
        <f>IF([1]source_data!G275="","",IF([1]source_data!G275="","",[1]source_data!G275))</f>
        <v>500</v>
      </c>
      <c r="E273" s="6" t="str">
        <f>IF([1]source_data!G275="","",[1]tailored_settings!$B$3)</f>
        <v>GBP</v>
      </c>
      <c r="F273" s="8">
        <f>IF([1]source_data!G275="","",IF([1]source_data!H275="","",[1]source_data!H275))</f>
        <v>45265</v>
      </c>
      <c r="G273" s="6" t="str">
        <f>IF([1]source_data!G275="","",[1]tailored_settings!$B$5)</f>
        <v>Individual Recipient</v>
      </c>
      <c r="H273" s="6" t="str">
        <f>IF([1]source_data!G275="","",IF(AND([1]source_data!A275&lt;&gt;"",[1]tailored_settings!$B$16="Publish"),CONCATENATE([1]tailored_settings!$B$2&amp;[1]source_data!A275),IF(AND([1]source_data!A275&lt;&gt;"",[1]tailored_settings!$B$16="Do not publish"),CONCATENATE([1]tailored_settings!$B$4&amp;TEXT(ROW(A273)-1,"0000")&amp;"_"&amp;TEXT(F273,"yyyy-mm")),CONCATENATE([1]tailored_settings!$B$4&amp;TEXT(ROW(A273)-1,"0000")&amp;"_"&amp;TEXT(F273,"yyyy-mm")))))</f>
        <v>360G-Longleigh-IND-0272_2023-12</v>
      </c>
      <c r="I273" s="6" t="str">
        <f>IF([1]source_data!G275="","",[1]tailored_settings!$B$7)</f>
        <v>Longleigh Foundation</v>
      </c>
      <c r="J273" s="6" t="str">
        <f>IF([1]source_data!G275="","",[1]tailored_settings!$B$6)</f>
        <v>GB-CHC-1169016</v>
      </c>
      <c r="K273" s="6" t="str">
        <f>IF([1]source_data!G275="","",IF([1]source_data!I275="","",VLOOKUP([1]source_data!I275,[1]codelist_mapping!A:C,3,FALSE)))</f>
        <v>GTIR060</v>
      </c>
      <c r="L273" s="6" t="str">
        <f>IF([1]source_data!G275="","",IF([1]source_data!J275="","",VLOOKUP([1]source_data!J275,[1]codelist_mapping!A:C,3,FALSE)))</f>
        <v/>
      </c>
      <c r="M273" s="6" t="str">
        <f>IF([1]source_data!G275="","",IF([1]source_data!K275="","",IF([1]source_data!M275&lt;&gt;"",CONCATENATE(VLOOKUP([1]source_data!K275,[1]codelist_mapping!F:H,3,FALSE)&amp;";"&amp;VLOOKUP([1]source_data!L275,[1]codelist_mapping!F:H,3,FALSE)&amp;";"&amp;VLOOKUP([1]source_data!M275,[1]codelist_mapping!F:H,3,FALSE)),IF([1]source_data!L275&lt;&gt;"",CONCATENATE(VLOOKUP([1]source_data!K275,[1]codelist_mapping!F:H,3,FALSE)&amp;";"&amp;VLOOKUP([1]source_data!L275,[1]codelist_mapping!F:H,3,FALSE)),IF([1]source_data!K275&lt;&gt;"",CONCATENATE(VLOOKUP([1]source_data!K275,[1]codelist_mapping!F:H,3,FALSE)))))))</f>
        <v>GTIP070;GTIP080;GTIP110</v>
      </c>
      <c r="N273" s="9" t="str">
        <f>IF([1]source_data!G275="","",IF([1]source_data!D275="","",VLOOKUP([1]source_data!D275,[1]geo_data!A:I,9,FALSE)))</f>
        <v>Collaton St Mary</v>
      </c>
      <c r="O273" s="9" t="str">
        <f>IF([1]source_data!G275="","",IF([1]source_data!D275="","",VLOOKUP([1]source_data!D275,[1]geo_data!A:I,8,FALSE)))</f>
        <v>E05012258</v>
      </c>
      <c r="P273" s="9" t="str">
        <f>IF([1]source_data!G275="","",IF(LEFT(O273,3)="E05","WD",IF(LEFT(O273,3)="S13","WD",IF(LEFT(O273,3)="W05","WD",IF(LEFT(O273,3)="W06","UA",IF(LEFT(O273,3)="S12","CA",IF(LEFT(O273,3)="E06","UA",IF(LEFT(O273,3)="E07","NMD",IF(LEFT(O273,3)="E08","MD",IF(LEFT(O273,3)="E09","LONB"))))))))))</f>
        <v>WD</v>
      </c>
      <c r="Q273" s="9" t="str">
        <f>IF([1]source_data!G275="","",IF([1]source_data!D275="","",VLOOKUP([1]source_data!D275,[1]geo_data!A:I,7,FALSE)))</f>
        <v>Torbay</v>
      </c>
      <c r="R273" s="9" t="str">
        <f>IF([1]source_data!G275="","",IF([1]source_data!D275="","",VLOOKUP([1]source_data!D275,[1]geo_data!A:I,6,FALSE)))</f>
        <v>E06000027</v>
      </c>
      <c r="S273" s="9" t="str">
        <f>IF([1]source_data!G275="","",IF(LEFT(R273,3)="E05","WD",IF(LEFT(R273,3)="S13","WD",IF(LEFT(R273,3)="W05","WD",IF(LEFT(R273,3)="W06","UA",IF(LEFT(R273,3)="S12","CA",IF(LEFT(R273,3)="E06","UA",IF(LEFT(R273,3)="E07","NMD",IF(LEFT(R273,3)="E08","MD",IF(LEFT(R273,3)="E09","LONB"))))))))))</f>
        <v>UA</v>
      </c>
      <c r="T273" s="6" t="str">
        <f>IF([1]source_data!G275="","",IF([1]source_data!N275="","",[1]source_data!N275))</f>
        <v>Crisis Grant</v>
      </c>
      <c r="U273" s="10">
        <f>IF([1]source_data!G275="","",[1]tailored_settings!$B$8)</f>
        <v>45622</v>
      </c>
      <c r="V273" s="6" t="str">
        <f>IF([1]source_data!G275="","",[1]tailored_settings!$B$9)</f>
        <v>http://www.longleigh.org/</v>
      </c>
      <c r="W273" s="8">
        <f>IF([1]source_data!G275="","",IF([1]source_data!O275="","",[1]source_data!O275))</f>
        <v>45265</v>
      </c>
      <c r="X273" s="8">
        <f>IF([1]source_data!G275="","",IF([1]source_data!P275="","",[1]source_data!P275))</f>
        <v>45300</v>
      </c>
      <c r="Y273" s="6" t="str">
        <f>IF([1]source_data!G275="","",IF([1]source_data!Q275="","",[1]source_data!Q275))</f>
        <v/>
      </c>
      <c r="Z273" s="11" t="str">
        <f>IF([1]source_data!G275="","",IF([1]source_data!I275="","",[1]tailored_settings!$B$10))</f>
        <v>Primary grant reason</v>
      </c>
      <c r="AA273" s="11" t="str">
        <f>IF([1]source_data!G275="","",IF([1]source_data!I275="","",[1]source_data!I275))</f>
        <v>4. Customer/family fleeing from a violent or abusive relationship</v>
      </c>
      <c r="AB273" s="11" t="str">
        <f>IF([1]source_data!G275="","",IF([1]source_data!J275="","",[1]tailored_settings!$B$11))</f>
        <v/>
      </c>
      <c r="AC273" s="11" t="str">
        <f>IF([1]source_data!G275="","",IF([1]source_data!J275="","",[1]source_data!J275))</f>
        <v/>
      </c>
      <c r="AD273" s="11" t="str">
        <f>IF([1]source_data!G275="","",IF([1]source_data!K275="","",[1]tailored_settings!$B$12))</f>
        <v>Grant purpose</v>
      </c>
      <c r="AE273" s="11" t="str">
        <f>IF([1]source_data!G275="","",IF([1]source_data!K275="","",[1]source_data!K275))</f>
        <v>Food vouchers</v>
      </c>
      <c r="AF273" s="11" t="str">
        <f>IF([1]source_data!G275="","",IF([1]source_data!L275="","",[1]tailored_settings!$B$13))</f>
        <v>Grant purpose</v>
      </c>
      <c r="AG273" s="11" t="str">
        <f>IF([1]source_data!G275="","",IF([1]source_data!L275="","",[1]source_data!L275))</f>
        <v>Clothing</v>
      </c>
      <c r="AH273" s="11" t="str">
        <f>IF([1]source_data!G275="","",IF([1]source_data!M275="","",[1]tailored_settings!$B$14))</f>
        <v>Grant purpose</v>
      </c>
      <c r="AI273" s="11" t="str">
        <f>IF([1]source_data!G275="","",IF([1]source_data!M275="","",[1]source_data!M275))</f>
        <v>Toys and Books</v>
      </c>
    </row>
    <row r="274" spans="1:35" x14ac:dyDescent="0.2">
      <c r="A274" s="6" t="str">
        <f>IF([1]source_data!G276="","",IF(AND([1]source_data!C276&lt;&gt;"",[1]tailored_settings!$B$15="Publish"),CONCATENATE([1]tailored_settings!$B$2&amp;[1]source_data!C276),IF(AND([1]source_data!C276&lt;&gt;"",[1]tailored_settings!$B$15="Do not publish"),CONCATENATE([1]tailored_settings!$B$2&amp;TEXT(ROW(A274)-1,"0000")&amp;"_"&amp;TEXT(F274,"yyyy-mm")),CONCATENATE([1]tailored_settings!$B$2&amp;TEXT(ROW(A274)-1,"0000")&amp;"_"&amp;TEXT(F274,"yyyy-mm")))))</f>
        <v>360G-Longleigh-E23-00310W</v>
      </c>
      <c r="B274" s="6" t="str">
        <f>IF([1]source_data!G276="","",IF([1]source_data!E276&lt;&gt;"",[1]source_data!E276,CONCATENATE("Grant to "&amp;G274)))</f>
        <v>Grant to Individual Recipient</v>
      </c>
      <c r="C274" s="6" t="str">
        <f>IF([1]source_data!G276="","",IF([1]source_data!F276="","",[1]source_data!F276))</f>
        <v>Helping to alleviate financial hardship</v>
      </c>
      <c r="D274" s="7">
        <f>IF([1]source_data!G276="","",IF([1]source_data!G276="","",[1]source_data!G276))</f>
        <v>911.47</v>
      </c>
      <c r="E274" s="6" t="str">
        <f>IF([1]source_data!G276="","",[1]tailored_settings!$B$3)</f>
        <v>GBP</v>
      </c>
      <c r="F274" s="8">
        <f>IF([1]source_data!G276="","",IF([1]source_data!H276="","",[1]source_data!H276))</f>
        <v>45266</v>
      </c>
      <c r="G274" s="6" t="str">
        <f>IF([1]source_data!G276="","",[1]tailored_settings!$B$5)</f>
        <v>Individual Recipient</v>
      </c>
      <c r="H274" s="6" t="str">
        <f>IF([1]source_data!G276="","",IF(AND([1]source_data!A276&lt;&gt;"",[1]tailored_settings!$B$16="Publish"),CONCATENATE([1]tailored_settings!$B$2&amp;[1]source_data!A276),IF(AND([1]source_data!A276&lt;&gt;"",[1]tailored_settings!$B$16="Do not publish"),CONCATENATE([1]tailored_settings!$B$4&amp;TEXT(ROW(A274)-1,"0000")&amp;"_"&amp;TEXT(F274,"yyyy-mm")),CONCATENATE([1]tailored_settings!$B$4&amp;TEXT(ROW(A274)-1,"0000")&amp;"_"&amp;TEXT(F274,"yyyy-mm")))))</f>
        <v>360G-Longleigh-IND-0273_2023-12</v>
      </c>
      <c r="I274" s="6" t="str">
        <f>IF([1]source_data!G276="","",[1]tailored_settings!$B$7)</f>
        <v>Longleigh Foundation</v>
      </c>
      <c r="J274" s="6" t="str">
        <f>IF([1]source_data!G276="","",[1]tailored_settings!$B$6)</f>
        <v>GB-CHC-1169016</v>
      </c>
      <c r="K274" s="6" t="str">
        <f>IF([1]source_data!G276="","",IF([1]source_data!I276="","",VLOOKUP([1]source_data!I276,[1]codelist_mapping!A:C,3,FALSE)))</f>
        <v>GTIR030</v>
      </c>
      <c r="L274" s="6" t="str">
        <f>IF([1]source_data!G276="","",IF([1]source_data!J276="","",VLOOKUP([1]source_data!J276,[1]codelist_mapping!A:C,3,FALSE)))</f>
        <v/>
      </c>
      <c r="M274" s="6" t="str">
        <f>IF([1]source_data!G276="","",IF([1]source_data!K276="","",IF([1]source_data!M276&lt;&gt;"",CONCATENATE(VLOOKUP([1]source_data!K276,[1]codelist_mapping!F:H,3,FALSE)&amp;";"&amp;VLOOKUP([1]source_data!L276,[1]codelist_mapping!F:H,3,FALSE)&amp;";"&amp;VLOOKUP([1]source_data!M276,[1]codelist_mapping!F:H,3,FALSE)),IF([1]source_data!L276&lt;&gt;"",CONCATENATE(VLOOKUP([1]source_data!K276,[1]codelist_mapping!F:H,3,FALSE)&amp;";"&amp;VLOOKUP([1]source_data!L276,[1]codelist_mapping!F:H,3,FALSE)),IF([1]source_data!K276&lt;&gt;"",CONCATENATE(VLOOKUP([1]source_data!K276,[1]codelist_mapping!F:H,3,FALSE)))))))</f>
        <v>GTIP050;GTIP070</v>
      </c>
      <c r="N274" s="9" t="str">
        <f>IF([1]source_data!G276="","",IF([1]source_data!D276="","",VLOOKUP([1]source_data!D276,[1]geo_data!A:I,9,FALSE)))</f>
        <v>Marchwood &amp; Eling</v>
      </c>
      <c r="O274" s="9" t="str">
        <f>IF([1]source_data!G276="","",IF([1]source_data!D276="","",VLOOKUP([1]source_data!D276,[1]geo_data!A:I,8,FALSE)))</f>
        <v>E05014786</v>
      </c>
      <c r="P274" s="9" t="str">
        <f>IF([1]source_data!G276="","",IF(LEFT(O274,3)="E05","WD",IF(LEFT(O274,3)="S13","WD",IF(LEFT(O274,3)="W05","WD",IF(LEFT(O274,3)="W06","UA",IF(LEFT(O274,3)="S12","CA",IF(LEFT(O274,3)="E06","UA",IF(LEFT(O274,3)="E07","NMD",IF(LEFT(O274,3)="E08","MD",IF(LEFT(O274,3)="E09","LONB"))))))))))</f>
        <v>WD</v>
      </c>
      <c r="Q274" s="9" t="str">
        <f>IF([1]source_data!G276="","",IF([1]source_data!D276="","",VLOOKUP([1]source_data!D276,[1]geo_data!A:I,7,FALSE)))</f>
        <v>New Forest</v>
      </c>
      <c r="R274" s="9" t="str">
        <f>IF([1]source_data!G276="","",IF([1]source_data!D276="","",VLOOKUP([1]source_data!D276,[1]geo_data!A:I,6,FALSE)))</f>
        <v>E07000091</v>
      </c>
      <c r="S274" s="9" t="str">
        <f>IF([1]source_data!G276="","",IF(LEFT(R274,3)="E05","WD",IF(LEFT(R274,3)="S13","WD",IF(LEFT(R274,3)="W05","WD",IF(LEFT(R274,3)="W06","UA",IF(LEFT(R274,3)="S12","CA",IF(LEFT(R274,3)="E06","UA",IF(LEFT(R274,3)="E07","NMD",IF(LEFT(R274,3)="E08","MD",IF(LEFT(R274,3)="E09","LONB"))))))))))</f>
        <v>NMD</v>
      </c>
      <c r="T274" s="6" t="str">
        <f>IF([1]source_data!G276="","",IF([1]source_data!N276="","",[1]source_data!N276))</f>
        <v>Hardship Grant</v>
      </c>
      <c r="U274" s="10">
        <f>IF([1]source_data!G276="","",[1]tailored_settings!$B$8)</f>
        <v>45622</v>
      </c>
      <c r="V274" s="6" t="str">
        <f>IF([1]source_data!G276="","",[1]tailored_settings!$B$9)</f>
        <v>http://www.longleigh.org/</v>
      </c>
      <c r="W274" s="8">
        <f>IF([1]source_data!G276="","",IF([1]source_data!O276="","",[1]source_data!O276))</f>
        <v>45265</v>
      </c>
      <c r="X274" s="8">
        <f>IF([1]source_data!G276="","",IF([1]source_data!P276="","",[1]source_data!P276))</f>
        <v>45385</v>
      </c>
      <c r="Y274" s="6" t="str">
        <f>IF([1]source_data!G276="","",IF([1]source_data!Q276="","",[1]source_data!Q276))</f>
        <v/>
      </c>
      <c r="Z274" s="11" t="str">
        <f>IF([1]source_data!G276="","",IF([1]source_data!I276="","",[1]tailored_settings!$B$10))</f>
        <v>Primary grant reason</v>
      </c>
      <c r="AA274" s="11" t="str">
        <f>IF([1]source_data!G276="","",IF([1]source_data!I276="","",[1]source_data!I276))</f>
        <v>1. Customer (or family member residing with them) with a diagnosed condition or disability (physical and/or sensory and/or behavioural)</v>
      </c>
      <c r="AB274" s="11" t="str">
        <f>IF([1]source_data!G276="","",IF([1]source_data!J276="","",[1]tailored_settings!$B$11))</f>
        <v/>
      </c>
      <c r="AC274" s="11" t="str">
        <f>IF([1]source_data!G276="","",IF([1]source_data!J276="","",[1]source_data!J276))</f>
        <v/>
      </c>
      <c r="AD274" s="11" t="str">
        <f>IF([1]source_data!G276="","",IF([1]source_data!K276="","",[1]tailored_settings!$B$12))</f>
        <v>Grant purpose</v>
      </c>
      <c r="AE274" s="11" t="str">
        <f>IF([1]source_data!G276="","",IF([1]source_data!K276="","",[1]source_data!K276))</f>
        <v>Utility vouchers</v>
      </c>
      <c r="AF274" s="11" t="str">
        <f>IF([1]source_data!G276="","",IF([1]source_data!L276="","",[1]tailored_settings!$B$13))</f>
        <v>Grant purpose</v>
      </c>
      <c r="AG274" s="11" t="str">
        <f>IF([1]source_data!G276="","",IF([1]source_data!L276="","",[1]source_data!L276))</f>
        <v>Food vouchers</v>
      </c>
      <c r="AH274" s="11" t="str">
        <f>IF([1]source_data!G276="","",IF([1]source_data!M276="","",[1]tailored_settings!$B$14))</f>
        <v/>
      </c>
      <c r="AI274" s="11" t="str">
        <f>IF([1]source_data!G276="","",IF([1]source_data!M276="","",[1]source_data!M276))</f>
        <v/>
      </c>
    </row>
    <row r="275" spans="1:35" x14ac:dyDescent="0.2">
      <c r="A275" s="6" t="str">
        <f>IF([1]source_data!G277="","",IF(AND([1]source_data!C277&lt;&gt;"",[1]tailored_settings!$B$15="Publish"),CONCATENATE([1]tailored_settings!$B$2&amp;[1]source_data!C277),IF(AND([1]source_data!C277&lt;&gt;"",[1]tailored_settings!$B$15="Do not publish"),CONCATENATE([1]tailored_settings!$B$2&amp;TEXT(ROW(A275)-1,"0000")&amp;"_"&amp;TEXT(F275,"yyyy-mm")),CONCATENATE([1]tailored_settings!$B$2&amp;TEXT(ROW(A275)-1,"0000")&amp;"_"&amp;TEXT(F275,"yyyy-mm")))))</f>
        <v>360G-Longleigh-E23-00311W</v>
      </c>
      <c r="B275" s="6" t="str">
        <f>IF([1]source_data!G277="","",IF([1]source_data!E277&lt;&gt;"",[1]source_data!E277,CONCATENATE("Grant to "&amp;G275)))</f>
        <v>Grant to Individual Recipient</v>
      </c>
      <c r="C275" s="6" t="str">
        <f>IF([1]source_data!G277="","",IF([1]source_data!F277="","",[1]source_data!F277))</f>
        <v>Helping to alleviate financial hardship</v>
      </c>
      <c r="D275" s="7">
        <f>IF([1]source_data!G277="","",IF([1]source_data!G277="","",[1]source_data!G277))</f>
        <v>680</v>
      </c>
      <c r="E275" s="6" t="str">
        <f>IF([1]source_data!G277="","",[1]tailored_settings!$B$3)</f>
        <v>GBP</v>
      </c>
      <c r="F275" s="8">
        <f>IF([1]source_data!G277="","",IF([1]source_data!H277="","",[1]source_data!H277))</f>
        <v>45266</v>
      </c>
      <c r="G275" s="6" t="str">
        <f>IF([1]source_data!G277="","",[1]tailored_settings!$B$5)</f>
        <v>Individual Recipient</v>
      </c>
      <c r="H275" s="6" t="str">
        <f>IF([1]source_data!G277="","",IF(AND([1]source_data!A277&lt;&gt;"",[1]tailored_settings!$B$16="Publish"),CONCATENATE([1]tailored_settings!$B$2&amp;[1]source_data!A277),IF(AND([1]source_data!A277&lt;&gt;"",[1]tailored_settings!$B$16="Do not publish"),CONCATENATE([1]tailored_settings!$B$4&amp;TEXT(ROW(A275)-1,"0000")&amp;"_"&amp;TEXT(F275,"yyyy-mm")),CONCATENATE([1]tailored_settings!$B$4&amp;TEXT(ROW(A275)-1,"0000")&amp;"_"&amp;TEXT(F275,"yyyy-mm")))))</f>
        <v>360G-Longleigh-IND-0274_2023-12</v>
      </c>
      <c r="I275" s="6" t="str">
        <f>IF([1]source_data!G277="","",[1]tailored_settings!$B$7)</f>
        <v>Longleigh Foundation</v>
      </c>
      <c r="J275" s="6" t="str">
        <f>IF([1]source_data!G277="","",[1]tailored_settings!$B$6)</f>
        <v>GB-CHC-1169016</v>
      </c>
      <c r="K275" s="6" t="str">
        <f>IF([1]source_data!G277="","",IF([1]source_data!I277="","",VLOOKUP([1]source_data!I277,[1]codelist_mapping!A:C,3,FALSE)))</f>
        <v>GTIR010</v>
      </c>
      <c r="L275" s="6" t="str">
        <f>IF([1]source_data!G277="","",IF([1]source_data!J277="","",VLOOKUP([1]source_data!J277,[1]codelist_mapping!A:C,3,FALSE)))</f>
        <v/>
      </c>
      <c r="M275" s="6" t="str">
        <f>IF([1]source_data!G277="","",IF([1]source_data!K277="","",IF([1]source_data!M277&lt;&gt;"",CONCATENATE(VLOOKUP([1]source_data!K277,[1]codelist_mapping!F:H,3,FALSE)&amp;";"&amp;VLOOKUP([1]source_data!L277,[1]codelist_mapping!F:H,3,FALSE)&amp;";"&amp;VLOOKUP([1]source_data!M277,[1]codelist_mapping!F:H,3,FALSE)),IF([1]source_data!L277&lt;&gt;"",CONCATENATE(VLOOKUP([1]source_data!K277,[1]codelist_mapping!F:H,3,FALSE)&amp;";"&amp;VLOOKUP([1]source_data!L277,[1]codelist_mapping!F:H,3,FALSE)),IF([1]source_data!K277&lt;&gt;"",CONCATENATE(VLOOKUP([1]source_data!K277,[1]codelist_mapping!F:H,3,FALSE)))))))</f>
        <v>GTIP070;GTIP050</v>
      </c>
      <c r="N275" s="9" t="str">
        <f>IF([1]source_data!G277="","",IF([1]source_data!D277="","",VLOOKUP([1]source_data!D277,[1]geo_data!A:I,9,FALSE)))</f>
        <v>Daleacre Hill</v>
      </c>
      <c r="O275" s="9" t="str">
        <f>IF([1]source_data!G277="","",IF([1]source_data!D277="","",VLOOKUP([1]source_data!D277,[1]geo_data!A:I,8,FALSE)))</f>
        <v>E05010106</v>
      </c>
      <c r="P275" s="9" t="str">
        <f>IF([1]source_data!G277="","",IF(LEFT(O275,3)="E05","WD",IF(LEFT(O275,3)="S13","WD",IF(LEFT(O275,3)="W05","WD",IF(LEFT(O275,3)="W06","UA",IF(LEFT(O275,3)="S12","CA",IF(LEFT(O275,3)="E06","UA",IF(LEFT(O275,3)="E07","NMD",IF(LEFT(O275,3)="E08","MD",IF(LEFT(O275,3)="E09","LONB"))))))))))</f>
        <v>WD</v>
      </c>
      <c r="Q275" s="9" t="str">
        <f>IF([1]source_data!G277="","",IF([1]source_data!D277="","",VLOOKUP([1]source_data!D277,[1]geo_data!A:I,7,FALSE)))</f>
        <v>North West Leicestershire</v>
      </c>
      <c r="R275" s="9" t="str">
        <f>IF([1]source_data!G277="","",IF([1]source_data!D277="","",VLOOKUP([1]source_data!D277,[1]geo_data!A:I,6,FALSE)))</f>
        <v>E07000134</v>
      </c>
      <c r="S275" s="9" t="str">
        <f>IF([1]source_data!G277="","",IF(LEFT(R275,3)="E05","WD",IF(LEFT(R275,3)="S13","WD",IF(LEFT(R275,3)="W05","WD",IF(LEFT(R275,3)="W06","UA",IF(LEFT(R275,3)="S12","CA",IF(LEFT(R275,3)="E06","UA",IF(LEFT(R275,3)="E07","NMD",IF(LEFT(R275,3)="E08","MD",IF(LEFT(R275,3)="E09","LONB"))))))))))</f>
        <v>NMD</v>
      </c>
      <c r="T275" s="6" t="str">
        <f>IF([1]source_data!G277="","",IF([1]source_data!N277="","",[1]source_data!N277))</f>
        <v>Hardship Grant</v>
      </c>
      <c r="U275" s="10">
        <f>IF([1]source_data!G277="","",[1]tailored_settings!$B$8)</f>
        <v>45622</v>
      </c>
      <c r="V275" s="6" t="str">
        <f>IF([1]source_data!G277="","",[1]tailored_settings!$B$9)</f>
        <v>http://www.longleigh.org/</v>
      </c>
      <c r="W275" s="8">
        <f>IF([1]source_data!G277="","",IF([1]source_data!O277="","",[1]source_data!O277))</f>
        <v>45266</v>
      </c>
      <c r="X275" s="8">
        <f>IF([1]source_data!G277="","",IF([1]source_data!P277="","",[1]source_data!P277))</f>
        <v>45345</v>
      </c>
      <c r="Y275" s="6" t="str">
        <f>IF([1]source_data!G277="","",IF([1]source_data!Q277="","",[1]source_data!Q277))</f>
        <v/>
      </c>
      <c r="Z275" s="11" t="str">
        <f>IF([1]source_data!G277="","",IF([1]source_data!I277="","",[1]tailored_settings!$B$10))</f>
        <v>Primary grant reason</v>
      </c>
      <c r="AA275" s="11" t="str">
        <f>IF([1]source_data!G277="","",IF([1]source_data!I277="","",[1]source_data!I277))</f>
        <v>7. Customer where there is a child/ren in receipt of means-tested free school meals</v>
      </c>
      <c r="AB275" s="11" t="str">
        <f>IF([1]source_data!G277="","",IF([1]source_data!J277="","",[1]tailored_settings!$B$11))</f>
        <v/>
      </c>
      <c r="AC275" s="11" t="str">
        <f>IF([1]source_data!G277="","",IF([1]source_data!J277="","",[1]source_data!J277))</f>
        <v/>
      </c>
      <c r="AD275" s="11" t="str">
        <f>IF([1]source_data!G277="","",IF([1]source_data!K277="","",[1]tailored_settings!$B$12))</f>
        <v>Grant purpose</v>
      </c>
      <c r="AE275" s="11" t="str">
        <f>IF([1]source_data!G277="","",IF([1]source_data!K277="","",[1]source_data!K277))</f>
        <v>Food vouchers</v>
      </c>
      <c r="AF275" s="11" t="str">
        <f>IF([1]source_data!G277="","",IF([1]source_data!L277="","",[1]tailored_settings!$B$13))</f>
        <v>Grant purpose</v>
      </c>
      <c r="AG275" s="11" t="str">
        <f>IF([1]source_data!G277="","",IF([1]source_data!L277="","",[1]source_data!L277))</f>
        <v>Utility vouchers</v>
      </c>
      <c r="AH275" s="11" t="str">
        <f>IF([1]source_data!G277="","",IF([1]source_data!M277="","",[1]tailored_settings!$B$14))</f>
        <v/>
      </c>
      <c r="AI275" s="11" t="str">
        <f>IF([1]source_data!G277="","",IF([1]source_data!M277="","",[1]source_data!M277))</f>
        <v/>
      </c>
    </row>
    <row r="276" spans="1:35" x14ac:dyDescent="0.2">
      <c r="A276" s="6" t="str">
        <f>IF([1]source_data!G278="","",IF(AND([1]source_data!C278&lt;&gt;"",[1]tailored_settings!$B$15="Publish"),CONCATENATE([1]tailored_settings!$B$2&amp;[1]source_data!C278),IF(AND([1]source_data!C278&lt;&gt;"",[1]tailored_settings!$B$15="Do not publish"),CONCATENATE([1]tailored_settings!$B$2&amp;TEXT(ROW(A276)-1,"0000")&amp;"_"&amp;TEXT(F276,"yyyy-mm")),CONCATENATE([1]tailored_settings!$B$2&amp;TEXT(ROW(A276)-1,"0000")&amp;"_"&amp;TEXT(F276,"yyyy-mm")))))</f>
        <v>360G-Longleigh-E23-00312W</v>
      </c>
      <c r="B276" s="6" t="str">
        <f>IF([1]source_data!G278="","",IF([1]source_data!E278&lt;&gt;"",[1]source_data!E278,CONCATENATE("Grant to "&amp;G276)))</f>
        <v>Grant to Individual Recipient</v>
      </c>
      <c r="C276" s="6" t="str">
        <f>IF([1]source_data!G278="","",IF([1]source_data!F278="","",[1]source_data!F278))</f>
        <v>Helping to alleviate financial hardship</v>
      </c>
      <c r="D276" s="7">
        <f>IF([1]source_data!G278="","",IF([1]source_data!G278="","",[1]source_data!G278))</f>
        <v>848.73</v>
      </c>
      <c r="E276" s="6" t="str">
        <f>IF([1]source_data!G278="","",[1]tailored_settings!$B$3)</f>
        <v>GBP</v>
      </c>
      <c r="F276" s="8">
        <f>IF([1]source_data!G278="","",IF([1]source_data!H278="","",[1]source_data!H278))</f>
        <v>45266</v>
      </c>
      <c r="G276" s="6" t="str">
        <f>IF([1]source_data!G278="","",[1]tailored_settings!$B$5)</f>
        <v>Individual Recipient</v>
      </c>
      <c r="H276" s="6" t="str">
        <f>IF([1]source_data!G278="","",IF(AND([1]source_data!A278&lt;&gt;"",[1]tailored_settings!$B$16="Publish"),CONCATENATE([1]tailored_settings!$B$2&amp;[1]source_data!A278),IF(AND([1]source_data!A278&lt;&gt;"",[1]tailored_settings!$B$16="Do not publish"),CONCATENATE([1]tailored_settings!$B$4&amp;TEXT(ROW(A276)-1,"0000")&amp;"_"&amp;TEXT(F276,"yyyy-mm")),CONCATENATE([1]tailored_settings!$B$4&amp;TEXT(ROW(A276)-1,"0000")&amp;"_"&amp;TEXT(F276,"yyyy-mm")))))</f>
        <v>360G-Longleigh-IND-0275_2023-12</v>
      </c>
      <c r="I276" s="6" t="str">
        <f>IF([1]source_data!G278="","",[1]tailored_settings!$B$7)</f>
        <v>Longleigh Foundation</v>
      </c>
      <c r="J276" s="6" t="str">
        <f>IF([1]source_data!G278="","",[1]tailored_settings!$B$6)</f>
        <v>GB-CHC-1169016</v>
      </c>
      <c r="K276" s="6" t="str">
        <f>IF([1]source_data!G278="","",IF([1]source_data!I278="","",VLOOKUP([1]source_data!I278,[1]codelist_mapping!A:C,3,FALSE)))</f>
        <v>GTIR030</v>
      </c>
      <c r="L276" s="6" t="str">
        <f>IF([1]source_data!G278="","",IF([1]source_data!J278="","",VLOOKUP([1]source_data!J278,[1]codelist_mapping!A:C,3,FALSE)))</f>
        <v/>
      </c>
      <c r="M276" s="6" t="str">
        <f>IF([1]source_data!G278="","",IF([1]source_data!K278="","",IF([1]source_data!M278&lt;&gt;"",CONCATENATE(VLOOKUP([1]source_data!K278,[1]codelist_mapping!F:H,3,FALSE)&amp;";"&amp;VLOOKUP([1]source_data!L278,[1]codelist_mapping!F:H,3,FALSE)&amp;";"&amp;VLOOKUP([1]source_data!M278,[1]codelist_mapping!F:H,3,FALSE)),IF([1]source_data!L278&lt;&gt;"",CONCATENATE(VLOOKUP([1]source_data!K278,[1]codelist_mapping!F:H,3,FALSE)&amp;";"&amp;VLOOKUP([1]source_data!L278,[1]codelist_mapping!F:H,3,FALSE)),IF([1]source_data!K278&lt;&gt;"",CONCATENATE(VLOOKUP([1]source_data!K278,[1]codelist_mapping!F:H,3,FALSE)))))))</f>
        <v>GTIP020;GTIP060</v>
      </c>
      <c r="N276" s="9" t="str">
        <f>IF([1]source_data!G278="","",IF([1]source_data!D278="","",VLOOKUP([1]source_data!D278,[1]geo_data!A:I,9,FALSE)))</f>
        <v>Sixfields</v>
      </c>
      <c r="O276" s="9" t="str">
        <f>IF([1]source_data!G278="","",IF([1]source_data!D278="","",VLOOKUP([1]source_data!D278,[1]geo_data!A:I,8,FALSE)))</f>
        <v>E05013266</v>
      </c>
      <c r="P276" s="9" t="str">
        <f>IF([1]source_data!G278="","",IF(LEFT(O276,3)="E05","WD",IF(LEFT(O276,3)="S13","WD",IF(LEFT(O276,3)="W05","WD",IF(LEFT(O276,3)="W06","UA",IF(LEFT(O276,3)="S12","CA",IF(LEFT(O276,3)="E06","UA",IF(LEFT(O276,3)="E07","NMD",IF(LEFT(O276,3)="E08","MD",IF(LEFT(O276,3)="E09","LONB"))))))))))</f>
        <v>WD</v>
      </c>
      <c r="Q276" s="9" t="str">
        <f>IF([1]source_data!G278="","",IF([1]source_data!D278="","",VLOOKUP([1]source_data!D278,[1]geo_data!A:I,7,FALSE)))</f>
        <v>West Northamptonshire</v>
      </c>
      <c r="R276" s="9" t="str">
        <f>IF([1]source_data!G278="","",IF([1]source_data!D278="","",VLOOKUP([1]source_data!D278,[1]geo_data!A:I,6,FALSE)))</f>
        <v>E06000062</v>
      </c>
      <c r="S276" s="9" t="str">
        <f>IF([1]source_data!G278="","",IF(LEFT(R276,3)="E05","WD",IF(LEFT(R276,3)="S13","WD",IF(LEFT(R276,3)="W05","WD",IF(LEFT(R276,3)="W06","UA",IF(LEFT(R276,3)="S12","CA",IF(LEFT(R276,3)="E06","UA",IF(LEFT(R276,3)="E07","NMD",IF(LEFT(R276,3)="E08","MD",IF(LEFT(R276,3)="E09","LONB"))))))))))</f>
        <v>UA</v>
      </c>
      <c r="T276" s="6" t="str">
        <f>IF([1]source_data!G278="","",IF([1]source_data!N278="","",[1]source_data!N278))</f>
        <v>Hardship Grant</v>
      </c>
      <c r="U276" s="10">
        <f>IF([1]source_data!G278="","",[1]tailored_settings!$B$8)</f>
        <v>45622</v>
      </c>
      <c r="V276" s="6" t="str">
        <f>IF([1]source_data!G278="","",[1]tailored_settings!$B$9)</f>
        <v>http://www.longleigh.org/</v>
      </c>
      <c r="W276" s="8">
        <f>IF([1]source_data!G278="","",IF([1]source_data!O278="","",[1]source_data!O278))</f>
        <v>45266</v>
      </c>
      <c r="X276" s="8">
        <f>IF([1]source_data!G278="","",IF([1]source_data!P278="","",[1]source_data!P278))</f>
        <v>45295</v>
      </c>
      <c r="Y276" s="6" t="str">
        <f>IF([1]source_data!G278="","",IF([1]source_data!Q278="","",[1]source_data!Q278))</f>
        <v/>
      </c>
      <c r="Z276" s="11" t="str">
        <f>IF([1]source_data!G278="","",IF([1]source_data!I278="","",[1]tailored_settings!$B$10))</f>
        <v>Primary grant reason</v>
      </c>
      <c r="AA276" s="11" t="str">
        <f>IF([1]source_data!G278="","",IF([1]source_data!I278="","",[1]source_data!I278))</f>
        <v>1. Customer (or family member residing with them) with a diagnosed condition or disability (physical and/or sensory and/or behavioural)</v>
      </c>
      <c r="AB276" s="11" t="str">
        <f>IF([1]source_data!G278="","",IF([1]source_data!J278="","",[1]tailored_settings!$B$11))</f>
        <v/>
      </c>
      <c r="AC276" s="11" t="str">
        <f>IF([1]source_data!G278="","",IF([1]source_data!J278="","",[1]source_data!J278))</f>
        <v/>
      </c>
      <c r="AD276" s="11" t="str">
        <f>IF([1]source_data!G278="","",IF([1]source_data!K278="","",[1]tailored_settings!$B$12))</f>
        <v>Grant purpose</v>
      </c>
      <c r="AE276" s="11" t="str">
        <f>IF([1]source_data!G278="","",IF([1]source_data!K278="","",[1]source_data!K278))</f>
        <v xml:space="preserve">Furniture </v>
      </c>
      <c r="AF276" s="11" t="str">
        <f>IF([1]source_data!G278="","",IF([1]source_data!L278="","",[1]tailored_settings!$B$13))</f>
        <v>Grant purpose</v>
      </c>
      <c r="AG276" s="11" t="str">
        <f>IF([1]source_data!G278="","",IF([1]source_data!L278="","",[1]source_data!L278))</f>
        <v>Voucher for small household items</v>
      </c>
      <c r="AH276" s="11" t="str">
        <f>IF([1]source_data!G278="","",IF([1]source_data!M278="","",[1]tailored_settings!$B$14))</f>
        <v/>
      </c>
      <c r="AI276" s="11" t="str">
        <f>IF([1]source_data!G278="","",IF([1]source_data!M278="","",[1]source_data!M278))</f>
        <v/>
      </c>
    </row>
    <row r="277" spans="1:35" x14ac:dyDescent="0.2">
      <c r="A277" s="6" t="str">
        <f>IF([1]source_data!G279="","",IF(AND([1]source_data!C279&lt;&gt;"",[1]tailored_settings!$B$15="Publish"),CONCATENATE([1]tailored_settings!$B$2&amp;[1]source_data!C279),IF(AND([1]source_data!C279&lt;&gt;"",[1]tailored_settings!$B$15="Do not publish"),CONCATENATE([1]tailored_settings!$B$2&amp;TEXT(ROW(A277)-1,"0000")&amp;"_"&amp;TEXT(F277,"yyyy-mm")),CONCATENATE([1]tailored_settings!$B$2&amp;TEXT(ROW(A277)-1,"0000")&amp;"_"&amp;TEXT(F277,"yyyy-mm")))))</f>
        <v>360G-Longleigh-E23-00313W</v>
      </c>
      <c r="B277" s="6" t="str">
        <f>IF([1]source_data!G279="","",IF([1]source_data!E279&lt;&gt;"",[1]source_data!E279,CONCATENATE("Grant to "&amp;G277)))</f>
        <v>Grant to Individual Recipient</v>
      </c>
      <c r="C277" s="6" t="str">
        <f>IF([1]source_data!G279="","",IF([1]source_data!F279="","",[1]source_data!F279))</f>
        <v>Helping to alleviate financial hardship</v>
      </c>
      <c r="D277" s="7">
        <f>IF([1]source_data!G279="","",IF([1]source_data!G279="","",[1]source_data!G279))</f>
        <v>947.86</v>
      </c>
      <c r="E277" s="6" t="str">
        <f>IF([1]source_data!G279="","",[1]tailored_settings!$B$3)</f>
        <v>GBP</v>
      </c>
      <c r="F277" s="8">
        <f>IF([1]source_data!G279="","",IF([1]source_data!H279="","",[1]source_data!H279))</f>
        <v>45266</v>
      </c>
      <c r="G277" s="6" t="str">
        <f>IF([1]source_data!G279="","",[1]tailored_settings!$B$5)</f>
        <v>Individual Recipient</v>
      </c>
      <c r="H277" s="6" t="str">
        <f>IF([1]source_data!G279="","",IF(AND([1]source_data!A279&lt;&gt;"",[1]tailored_settings!$B$16="Publish"),CONCATENATE([1]tailored_settings!$B$2&amp;[1]source_data!A279),IF(AND([1]source_data!A279&lt;&gt;"",[1]tailored_settings!$B$16="Do not publish"),CONCATENATE([1]tailored_settings!$B$4&amp;TEXT(ROW(A277)-1,"0000")&amp;"_"&amp;TEXT(F277,"yyyy-mm")),CONCATENATE([1]tailored_settings!$B$4&amp;TEXT(ROW(A277)-1,"0000")&amp;"_"&amp;TEXT(F277,"yyyy-mm")))))</f>
        <v>360G-Longleigh-IND-0276_2023-12</v>
      </c>
      <c r="I277" s="6" t="str">
        <f>IF([1]source_data!G279="","",[1]tailored_settings!$B$7)</f>
        <v>Longleigh Foundation</v>
      </c>
      <c r="J277" s="6" t="str">
        <f>IF([1]source_data!G279="","",[1]tailored_settings!$B$6)</f>
        <v>GB-CHC-1169016</v>
      </c>
      <c r="K277" s="6" t="str">
        <f>IF([1]source_data!G279="","",IF([1]source_data!I279="","",VLOOKUP([1]source_data!I279,[1]codelist_mapping!A:C,3,FALSE)))</f>
        <v>GTIR010</v>
      </c>
      <c r="L277" s="6" t="str">
        <f>IF([1]source_data!G279="","",IF([1]source_data!J279="","",VLOOKUP([1]source_data!J279,[1]codelist_mapping!A:C,3,FALSE)))</f>
        <v/>
      </c>
      <c r="M277" s="6" t="str">
        <f>IF([1]source_data!G279="","",IF([1]source_data!K279="","",IF([1]source_data!M279&lt;&gt;"",CONCATENATE(VLOOKUP([1]source_data!K279,[1]codelist_mapping!F:H,3,FALSE)&amp;";"&amp;VLOOKUP([1]source_data!L279,[1]codelist_mapping!F:H,3,FALSE)&amp;";"&amp;VLOOKUP([1]source_data!M279,[1]codelist_mapping!F:H,3,FALSE)),IF([1]source_data!L279&lt;&gt;"",CONCATENATE(VLOOKUP([1]source_data!K279,[1]codelist_mapping!F:H,3,FALSE)&amp;";"&amp;VLOOKUP([1]source_data!L279,[1]codelist_mapping!F:H,3,FALSE)),IF([1]source_data!K279&lt;&gt;"",CONCATENATE(VLOOKUP([1]source_data!K279,[1]codelist_mapping!F:H,3,FALSE)))))))</f>
        <v>GTIP020</v>
      </c>
      <c r="N277" s="9" t="str">
        <f>IF([1]source_data!G279="","",IF([1]source_data!D279="","",VLOOKUP([1]source_data!D279,[1]geo_data!A:I,9,FALSE)))</f>
        <v>Weddington</v>
      </c>
      <c r="O277" s="9" t="str">
        <f>IF([1]source_data!G279="","",IF([1]source_data!D279="","",VLOOKUP([1]source_data!D279,[1]geo_data!A:I,8,FALSE)))</f>
        <v>E05007488</v>
      </c>
      <c r="P277" s="9" t="str">
        <f>IF([1]source_data!G279="","",IF(LEFT(O277,3)="E05","WD",IF(LEFT(O277,3)="S13","WD",IF(LEFT(O277,3)="W05","WD",IF(LEFT(O277,3)="W06","UA",IF(LEFT(O277,3)="S12","CA",IF(LEFT(O277,3)="E06","UA",IF(LEFT(O277,3)="E07","NMD",IF(LEFT(O277,3)="E08","MD",IF(LEFT(O277,3)="E09","LONB"))))))))))</f>
        <v>WD</v>
      </c>
      <c r="Q277" s="9" t="str">
        <f>IF([1]source_data!G279="","",IF([1]source_data!D279="","",VLOOKUP([1]source_data!D279,[1]geo_data!A:I,7,FALSE)))</f>
        <v>Nuneaton and Bedworth</v>
      </c>
      <c r="R277" s="9" t="str">
        <f>IF([1]source_data!G279="","",IF([1]source_data!D279="","",VLOOKUP([1]source_data!D279,[1]geo_data!A:I,6,FALSE)))</f>
        <v>E07000219</v>
      </c>
      <c r="S277" s="9" t="str">
        <f>IF([1]source_data!G279="","",IF(LEFT(R277,3)="E05","WD",IF(LEFT(R277,3)="S13","WD",IF(LEFT(R277,3)="W05","WD",IF(LEFT(R277,3)="W06","UA",IF(LEFT(R277,3)="S12","CA",IF(LEFT(R277,3)="E06","UA",IF(LEFT(R277,3)="E07","NMD",IF(LEFT(R277,3)="E08","MD",IF(LEFT(R277,3)="E09","LONB"))))))))))</f>
        <v>NMD</v>
      </c>
      <c r="T277" s="6" t="str">
        <f>IF([1]source_data!G279="","",IF([1]source_data!N279="","",[1]source_data!N279))</f>
        <v>Hardship Grant</v>
      </c>
      <c r="U277" s="10">
        <f>IF([1]source_data!G279="","",[1]tailored_settings!$B$8)</f>
        <v>45622</v>
      </c>
      <c r="V277" s="6" t="str">
        <f>IF([1]source_data!G279="","",[1]tailored_settings!$B$9)</f>
        <v>http://www.longleigh.org/</v>
      </c>
      <c r="W277" s="8">
        <f>IF([1]source_data!G279="","",IF([1]source_data!O279="","",[1]source_data!O279))</f>
        <v>45266</v>
      </c>
      <c r="X277" s="8">
        <f>IF([1]source_data!G279="","",IF([1]source_data!P279="","",[1]source_data!P279))</f>
        <v>45314</v>
      </c>
      <c r="Y277" s="6" t="str">
        <f>IF([1]source_data!G279="","",IF([1]source_data!Q279="","",[1]source_data!Q279))</f>
        <v/>
      </c>
      <c r="Z277" s="11" t="str">
        <f>IF([1]source_data!G279="","",IF([1]source_data!I279="","",[1]tailored_settings!$B$10))</f>
        <v>Primary grant reason</v>
      </c>
      <c r="AA277" s="11" t="str">
        <f>IF([1]source_data!G279="","",IF([1]source_data!I279="","",[1]source_data!I279))</f>
        <v>7. Customer where there is a child/ren in receipt of means-tested free school meals</v>
      </c>
      <c r="AB277" s="11" t="str">
        <f>IF([1]source_data!G279="","",IF([1]source_data!J279="","",[1]tailored_settings!$B$11))</f>
        <v/>
      </c>
      <c r="AC277" s="11" t="str">
        <f>IF([1]source_data!G279="","",IF([1]source_data!J279="","",[1]source_data!J279))</f>
        <v/>
      </c>
      <c r="AD277" s="11" t="str">
        <f>IF([1]source_data!G279="","",IF([1]source_data!K279="","",[1]tailored_settings!$B$12))</f>
        <v>Grant purpose</v>
      </c>
      <c r="AE277" s="11" t="str">
        <f>IF([1]source_data!G279="","",IF([1]source_data!K279="","",[1]source_data!K279))</f>
        <v xml:space="preserve">Furniture </v>
      </c>
      <c r="AF277" s="11" t="str">
        <f>IF([1]source_data!G279="","",IF([1]source_data!L279="","",[1]tailored_settings!$B$13))</f>
        <v/>
      </c>
      <c r="AG277" s="11" t="str">
        <f>IF([1]source_data!G279="","",IF([1]source_data!L279="","",[1]source_data!L279))</f>
        <v/>
      </c>
      <c r="AH277" s="11" t="str">
        <f>IF([1]source_data!G279="","",IF([1]source_data!M279="","",[1]tailored_settings!$B$14))</f>
        <v/>
      </c>
      <c r="AI277" s="11" t="str">
        <f>IF([1]source_data!G279="","",IF([1]source_data!M279="","",[1]source_data!M279))</f>
        <v/>
      </c>
    </row>
    <row r="278" spans="1:35" x14ac:dyDescent="0.2">
      <c r="A278" s="6" t="str">
        <f>IF([1]source_data!G280="","",IF(AND([1]source_data!C280&lt;&gt;"",[1]tailored_settings!$B$15="Publish"),CONCATENATE([1]tailored_settings!$B$2&amp;[1]source_data!C280),IF(AND([1]source_data!C280&lt;&gt;"",[1]tailored_settings!$B$15="Do not publish"),CONCATENATE([1]tailored_settings!$B$2&amp;TEXT(ROW(A278)-1,"0000")&amp;"_"&amp;TEXT(F278,"yyyy-mm")),CONCATENATE([1]tailored_settings!$B$2&amp;TEXT(ROW(A278)-1,"0000")&amp;"_"&amp;TEXT(F278,"yyyy-mm")))))</f>
        <v>360G-Longleigh-E23-00315W</v>
      </c>
      <c r="B278" s="6" t="str">
        <f>IF([1]source_data!G280="","",IF([1]source_data!E280&lt;&gt;"",[1]source_data!E280,CONCATENATE("Grant to "&amp;G278)))</f>
        <v>Grant to Individual Recipient</v>
      </c>
      <c r="C278" s="6" t="str">
        <f>IF([1]source_data!G280="","",IF([1]source_data!F280="","",[1]source_data!F280))</f>
        <v>Helping to alleviate financial hardship</v>
      </c>
      <c r="D278" s="7">
        <f>IF([1]source_data!G280="","",IF([1]source_data!G280="","",[1]source_data!G280))</f>
        <v>844.9</v>
      </c>
      <c r="E278" s="6" t="str">
        <f>IF([1]source_data!G280="","",[1]tailored_settings!$B$3)</f>
        <v>GBP</v>
      </c>
      <c r="F278" s="8">
        <f>IF([1]source_data!G280="","",IF([1]source_data!H280="","",[1]source_data!H280))</f>
        <v>45267</v>
      </c>
      <c r="G278" s="6" t="str">
        <f>IF([1]source_data!G280="","",[1]tailored_settings!$B$5)</f>
        <v>Individual Recipient</v>
      </c>
      <c r="H278" s="6" t="str">
        <f>IF([1]source_data!G280="","",IF(AND([1]source_data!A280&lt;&gt;"",[1]tailored_settings!$B$16="Publish"),CONCATENATE([1]tailored_settings!$B$2&amp;[1]source_data!A280),IF(AND([1]source_data!A280&lt;&gt;"",[1]tailored_settings!$B$16="Do not publish"),CONCATENATE([1]tailored_settings!$B$4&amp;TEXT(ROW(A278)-1,"0000")&amp;"_"&amp;TEXT(F278,"yyyy-mm")),CONCATENATE([1]tailored_settings!$B$4&amp;TEXT(ROW(A278)-1,"0000")&amp;"_"&amp;TEXT(F278,"yyyy-mm")))))</f>
        <v>360G-Longleigh-IND-0277_2023-12</v>
      </c>
      <c r="I278" s="6" t="str">
        <f>IF([1]source_data!G280="","",[1]tailored_settings!$B$7)</f>
        <v>Longleigh Foundation</v>
      </c>
      <c r="J278" s="6" t="str">
        <f>IF([1]source_data!G280="","",[1]tailored_settings!$B$6)</f>
        <v>GB-CHC-1169016</v>
      </c>
      <c r="K278" s="6" t="str">
        <f>IF([1]source_data!G280="","",IF([1]source_data!I280="","",VLOOKUP([1]source_data!I280,[1]codelist_mapping!A:C,3,FALSE)))</f>
        <v>GTIR080</v>
      </c>
      <c r="L278" s="6" t="str">
        <f>IF([1]source_data!G280="","",IF([1]source_data!J280="","",VLOOKUP([1]source_data!J280,[1]codelist_mapping!A:C,3,FALSE)))</f>
        <v/>
      </c>
      <c r="M278" s="6" t="str">
        <f>IF([1]source_data!G280="","",IF([1]source_data!K280="","",IF([1]source_data!M280&lt;&gt;"",CONCATENATE(VLOOKUP([1]source_data!K280,[1]codelist_mapping!F:H,3,FALSE)&amp;";"&amp;VLOOKUP([1]source_data!L280,[1]codelist_mapping!F:H,3,FALSE)&amp;";"&amp;VLOOKUP([1]source_data!M280,[1]codelist_mapping!F:H,3,FALSE)),IF([1]source_data!L280&lt;&gt;"",CONCATENATE(VLOOKUP([1]source_data!K280,[1]codelist_mapping!F:H,3,FALSE)&amp;";"&amp;VLOOKUP([1]source_data!L280,[1]codelist_mapping!F:H,3,FALSE)),IF([1]source_data!K280&lt;&gt;"",CONCATENATE(VLOOKUP([1]source_data!K280,[1]codelist_mapping!F:H,3,FALSE)))))))</f>
        <v>GTIP020;GTIP060</v>
      </c>
      <c r="N278" s="9" t="str">
        <f>IF([1]source_data!G280="","",IF([1]source_data!D280="","",VLOOKUP([1]source_data!D280,[1]geo_data!A:I,9,FALSE)))</f>
        <v>Skipton West &amp; West Craven</v>
      </c>
      <c r="O278" s="9" t="str">
        <f>IF([1]source_data!G280="","",IF([1]source_data!D280="","",VLOOKUP([1]source_data!D280,[1]geo_data!A:I,8,FALSE)))</f>
        <v>E05014321</v>
      </c>
      <c r="P278" s="9" t="str">
        <f>IF([1]source_data!G280="","",IF(LEFT(O278,3)="E05","WD",IF(LEFT(O278,3)="S13","WD",IF(LEFT(O278,3)="W05","WD",IF(LEFT(O278,3)="W06","UA",IF(LEFT(O278,3)="S12","CA",IF(LEFT(O278,3)="E06","UA",IF(LEFT(O278,3)="E07","NMD",IF(LEFT(O278,3)="E08","MD",IF(LEFT(O278,3)="E09","LONB"))))))))))</f>
        <v>WD</v>
      </c>
      <c r="Q278" s="9" t="str">
        <f>IF([1]source_data!G280="","",IF([1]source_data!D280="","",VLOOKUP([1]source_data!D280,[1]geo_data!A:I,7,FALSE)))</f>
        <v>North Yorkshire</v>
      </c>
      <c r="R278" s="9" t="str">
        <f>IF([1]source_data!G280="","",IF([1]source_data!D280="","",VLOOKUP([1]source_data!D280,[1]geo_data!A:I,6,FALSE)))</f>
        <v>E06000065</v>
      </c>
      <c r="S278" s="9" t="str">
        <f>IF([1]source_data!G280="","",IF(LEFT(R278,3)="E05","WD",IF(LEFT(R278,3)="S13","WD",IF(LEFT(R278,3)="W05","WD",IF(LEFT(R278,3)="W06","UA",IF(LEFT(R278,3)="S12","CA",IF(LEFT(R278,3)="E06","UA",IF(LEFT(R278,3)="E07","NMD",IF(LEFT(R278,3)="E08","MD",IF(LEFT(R278,3)="E09","LONB"))))))))))</f>
        <v>UA</v>
      </c>
      <c r="T278" s="6" t="str">
        <f>IF([1]source_data!G280="","",IF([1]source_data!N280="","",[1]source_data!N280))</f>
        <v>Hardship Grant</v>
      </c>
      <c r="U278" s="10">
        <f>IF([1]source_data!G280="","",[1]tailored_settings!$B$8)</f>
        <v>45622</v>
      </c>
      <c r="V278" s="6" t="str">
        <f>IF([1]source_data!G280="","",[1]tailored_settings!$B$9)</f>
        <v>http://www.longleigh.org/</v>
      </c>
      <c r="W278" s="8">
        <f>IF([1]source_data!G280="","",IF([1]source_data!O280="","",[1]source_data!O280))</f>
        <v>45267</v>
      </c>
      <c r="X278" s="8">
        <f>IF([1]source_data!G280="","",IF([1]source_data!P280="","",[1]source_data!P280))</f>
        <v>45330</v>
      </c>
      <c r="Y278" s="6" t="str">
        <f>IF([1]source_data!G280="","",IF([1]source_data!Q280="","",[1]source_data!Q280))</f>
        <v/>
      </c>
      <c r="Z278" s="11" t="str">
        <f>IF([1]source_data!G280="","",IF([1]source_data!I280="","",[1]tailored_settings!$B$10))</f>
        <v>Primary grant reason</v>
      </c>
      <c r="AA278" s="11" t="str">
        <f>IF([1]source_data!G280="","",IF([1]source_data!I280="","",[1]source_data!I280))</f>
        <v>3  Customer/family moving from homelessness/supported living into independent living</v>
      </c>
      <c r="AB278" s="11" t="str">
        <f>IF([1]source_data!G280="","",IF([1]source_data!J280="","",[1]tailored_settings!$B$11))</f>
        <v/>
      </c>
      <c r="AC278" s="11" t="str">
        <f>IF([1]source_data!G280="","",IF([1]source_data!J280="","",[1]source_data!J280))</f>
        <v/>
      </c>
      <c r="AD278" s="11" t="str">
        <f>IF([1]source_data!G280="","",IF([1]source_data!K280="","",[1]tailored_settings!$B$12))</f>
        <v>Grant purpose</v>
      </c>
      <c r="AE278" s="11" t="str">
        <f>IF([1]source_data!G280="","",IF([1]source_data!K280="","",[1]source_data!K280))</f>
        <v xml:space="preserve">Furniture </v>
      </c>
      <c r="AF278" s="11" t="str">
        <f>IF([1]source_data!G280="","",IF([1]source_data!L280="","",[1]tailored_settings!$B$13))</f>
        <v>Grant purpose</v>
      </c>
      <c r="AG278" s="11" t="str">
        <f>IF([1]source_data!G280="","",IF([1]source_data!L280="","",[1]source_data!L280))</f>
        <v>Voucher for small household items</v>
      </c>
      <c r="AH278" s="11" t="str">
        <f>IF([1]source_data!G280="","",IF([1]source_data!M280="","",[1]tailored_settings!$B$14))</f>
        <v/>
      </c>
      <c r="AI278" s="11" t="str">
        <f>IF([1]source_data!G280="","",IF([1]source_data!M280="","",[1]source_data!M280))</f>
        <v/>
      </c>
    </row>
    <row r="279" spans="1:35" x14ac:dyDescent="0.2">
      <c r="A279" s="6" t="str">
        <f>IF([1]source_data!G281="","",IF(AND([1]source_data!C281&lt;&gt;"",[1]tailored_settings!$B$15="Publish"),CONCATENATE([1]tailored_settings!$B$2&amp;[1]source_data!C281),IF(AND([1]source_data!C281&lt;&gt;"",[1]tailored_settings!$B$15="Do not publish"),CONCATENATE([1]tailored_settings!$B$2&amp;TEXT(ROW(A279)-1,"0000")&amp;"_"&amp;TEXT(F279,"yyyy-mm")),CONCATENATE([1]tailored_settings!$B$2&amp;TEXT(ROW(A279)-1,"0000")&amp;"_"&amp;TEXT(F279,"yyyy-mm")))))</f>
        <v>360G-Longleigh-E23-00316W</v>
      </c>
      <c r="B279" s="6" t="str">
        <f>IF([1]source_data!G281="","",IF([1]source_data!E281&lt;&gt;"",[1]source_data!E281,CONCATENATE("Grant to "&amp;G279)))</f>
        <v>Grant to Individual Recipient</v>
      </c>
      <c r="C279" s="6" t="str">
        <f>IF([1]source_data!G281="","",IF([1]source_data!F281="","",[1]source_data!F281))</f>
        <v xml:space="preserve">Providing new flooring </v>
      </c>
      <c r="D279" s="7">
        <f>IF([1]source_data!G281="","",IF([1]source_data!G281="","",[1]source_data!G281))</f>
        <v>2103</v>
      </c>
      <c r="E279" s="6" t="str">
        <f>IF([1]source_data!G281="","",[1]tailored_settings!$B$3)</f>
        <v>GBP</v>
      </c>
      <c r="F279" s="8">
        <f>IF([1]source_data!G281="","",IF([1]source_data!H281="","",[1]source_data!H281))</f>
        <v>45267</v>
      </c>
      <c r="G279" s="6" t="str">
        <f>IF([1]source_data!G281="","",[1]tailored_settings!$B$5)</f>
        <v>Individual Recipient</v>
      </c>
      <c r="H279" s="6" t="str">
        <f>IF([1]source_data!G281="","",IF(AND([1]source_data!A281&lt;&gt;"",[1]tailored_settings!$B$16="Publish"),CONCATENATE([1]tailored_settings!$B$2&amp;[1]source_data!A281),IF(AND([1]source_data!A281&lt;&gt;"",[1]tailored_settings!$B$16="Do not publish"),CONCATENATE([1]tailored_settings!$B$4&amp;TEXT(ROW(A279)-1,"0000")&amp;"_"&amp;TEXT(F279,"yyyy-mm")),CONCATENATE([1]tailored_settings!$B$4&amp;TEXT(ROW(A279)-1,"0000")&amp;"_"&amp;TEXT(F279,"yyyy-mm")))))</f>
        <v>360G-Longleigh-IND-0278_2023-12</v>
      </c>
      <c r="I279" s="6" t="str">
        <f>IF([1]source_data!G281="","",[1]tailored_settings!$B$7)</f>
        <v>Longleigh Foundation</v>
      </c>
      <c r="J279" s="6" t="str">
        <f>IF([1]source_data!G281="","",[1]tailored_settings!$B$6)</f>
        <v>GB-CHC-1169016</v>
      </c>
      <c r="K279" s="6" t="str">
        <f>IF([1]source_data!G281="","",IF([1]source_data!I281="","",VLOOKUP([1]source_data!I281,[1]codelist_mapping!A:C,3,FALSE)))</f>
        <v>GTIR030</v>
      </c>
      <c r="L279" s="6" t="str">
        <f>IF([1]source_data!G281="","",IF([1]source_data!J281="","",VLOOKUP([1]source_data!J281,[1]codelist_mapping!A:C,3,FALSE)))</f>
        <v/>
      </c>
      <c r="M279" s="6" t="str">
        <f>IF([1]source_data!G281="","",IF([1]source_data!K281="","",IF([1]source_data!M281&lt;&gt;"",CONCATENATE(VLOOKUP([1]source_data!K281,[1]codelist_mapping!F:H,3,FALSE)&amp;";"&amp;VLOOKUP([1]source_data!L281,[1]codelist_mapping!F:H,3,FALSE)&amp;";"&amp;VLOOKUP([1]source_data!M281,[1]codelist_mapping!F:H,3,FALSE)),IF([1]source_data!L281&lt;&gt;"",CONCATENATE(VLOOKUP([1]source_data!K281,[1]codelist_mapping!F:H,3,FALSE)&amp;";"&amp;VLOOKUP([1]source_data!L281,[1]codelist_mapping!F:H,3,FALSE)),IF([1]source_data!K281&lt;&gt;"",CONCATENATE(VLOOKUP([1]source_data!K281,[1]codelist_mapping!F:H,3,FALSE)))))))</f>
        <v>GTIP030</v>
      </c>
      <c r="N279" s="9" t="str">
        <f>IF([1]source_data!G281="","",IF([1]source_data!D281="","",VLOOKUP([1]source_data!D281,[1]geo_data!A:I,9,FALSE)))</f>
        <v>Leominster West</v>
      </c>
      <c r="O279" s="9" t="str">
        <f>IF([1]source_data!G281="","",IF([1]source_data!D281="","",VLOOKUP([1]source_data!D281,[1]geo_data!A:I,8,FALSE)))</f>
        <v>E05009471</v>
      </c>
      <c r="P279" s="9" t="str">
        <f>IF([1]source_data!G281="","",IF(LEFT(O279,3)="E05","WD",IF(LEFT(O279,3)="S13","WD",IF(LEFT(O279,3)="W05","WD",IF(LEFT(O279,3)="W06","UA",IF(LEFT(O279,3)="S12","CA",IF(LEFT(O279,3)="E06","UA",IF(LEFT(O279,3)="E07","NMD",IF(LEFT(O279,3)="E08","MD",IF(LEFT(O279,3)="E09","LONB"))))))))))</f>
        <v>WD</v>
      </c>
      <c r="Q279" s="9" t="str">
        <f>IF([1]source_data!G281="","",IF([1]source_data!D281="","",VLOOKUP([1]source_data!D281,[1]geo_data!A:I,7,FALSE)))</f>
        <v>Herefordshire, County of</v>
      </c>
      <c r="R279" s="9" t="str">
        <f>IF([1]source_data!G281="","",IF([1]source_data!D281="","",VLOOKUP([1]source_data!D281,[1]geo_data!A:I,6,FALSE)))</f>
        <v>E06000019</v>
      </c>
      <c r="S279" s="9" t="str">
        <f>IF([1]source_data!G281="","",IF(LEFT(R279,3)="E05","WD",IF(LEFT(R279,3)="S13","WD",IF(LEFT(R279,3)="W05","WD",IF(LEFT(R279,3)="W06","UA",IF(LEFT(R279,3)="S12","CA",IF(LEFT(R279,3)="E06","UA",IF(LEFT(R279,3)="E07","NMD",IF(LEFT(R279,3)="E08","MD",IF(LEFT(R279,3)="E09","LONB"))))))))))</f>
        <v>UA</v>
      </c>
      <c r="T279" s="6" t="str">
        <f>IF([1]source_data!G281="","",IF([1]source_data!N281="","",[1]source_data!N281))</f>
        <v>Flooring Grant</v>
      </c>
      <c r="U279" s="10">
        <f>IF([1]source_data!G281="","",[1]tailored_settings!$B$8)</f>
        <v>45622</v>
      </c>
      <c r="V279" s="6" t="str">
        <f>IF([1]source_data!G281="","",[1]tailored_settings!$B$9)</f>
        <v>http://www.longleigh.org/</v>
      </c>
      <c r="W279" s="8">
        <f>IF([1]source_data!G281="","",IF([1]source_data!O281="","",[1]source_data!O281))</f>
        <v>45267</v>
      </c>
      <c r="X279" s="8">
        <f>IF([1]source_data!G281="","",IF([1]source_data!P281="","",[1]source_data!P281))</f>
        <v>45362</v>
      </c>
      <c r="Y279" s="6" t="str">
        <f>IF([1]source_data!G281="","",IF([1]source_data!Q281="","",[1]source_data!Q281))</f>
        <v/>
      </c>
      <c r="Z279" s="11" t="str">
        <f>IF([1]source_data!G281="","",IF([1]source_data!I281="","",[1]tailored_settings!$B$10))</f>
        <v>Primary grant reason</v>
      </c>
      <c r="AA279" s="11" t="str">
        <f>IF([1]source_data!G281="","",IF([1]source_data!I281="","",[1]source_data!I281))</f>
        <v>1. Customer (or family member residing with them) with a diagnosed condition or disability (physical and/or sensory and/or behavioural)</v>
      </c>
      <c r="AB279" s="11" t="str">
        <f>IF([1]source_data!G281="","",IF([1]source_data!J281="","",[1]tailored_settings!$B$11))</f>
        <v/>
      </c>
      <c r="AC279" s="11" t="str">
        <f>IF([1]source_data!G281="","",IF([1]source_data!J281="","",[1]source_data!J281))</f>
        <v/>
      </c>
      <c r="AD279" s="11" t="str">
        <f>IF([1]source_data!G281="","",IF([1]source_data!K281="","",[1]tailored_settings!$B$12))</f>
        <v>Grant purpose</v>
      </c>
      <c r="AE279" s="11" t="str">
        <f>IF([1]source_data!G281="","",IF([1]source_data!K281="","",[1]source_data!K281))</f>
        <v>Flooring</v>
      </c>
      <c r="AF279" s="11" t="str">
        <f>IF([1]source_data!G281="","",IF([1]source_data!L281="","",[1]tailored_settings!$B$13))</f>
        <v/>
      </c>
      <c r="AG279" s="11" t="str">
        <f>IF([1]source_data!G281="","",IF([1]source_data!L281="","",[1]source_data!L281))</f>
        <v/>
      </c>
      <c r="AH279" s="11" t="str">
        <f>IF([1]source_data!G281="","",IF([1]source_data!M281="","",[1]tailored_settings!$B$14))</f>
        <v/>
      </c>
      <c r="AI279" s="11" t="str">
        <f>IF([1]source_data!G281="","",IF([1]source_data!M281="","",[1]source_data!M281))</f>
        <v/>
      </c>
    </row>
    <row r="280" spans="1:35" x14ac:dyDescent="0.2">
      <c r="A280" s="6" t="str">
        <f>IF([1]source_data!G282="","",IF(AND([1]source_data!C282&lt;&gt;"",[1]tailored_settings!$B$15="Publish"),CONCATENATE([1]tailored_settings!$B$2&amp;[1]source_data!C282),IF(AND([1]source_data!C282&lt;&gt;"",[1]tailored_settings!$B$15="Do not publish"),CONCATENATE([1]tailored_settings!$B$2&amp;TEXT(ROW(A280)-1,"0000")&amp;"_"&amp;TEXT(F280,"yyyy-mm")),CONCATENATE([1]tailored_settings!$B$2&amp;TEXT(ROW(A280)-1,"0000")&amp;"_"&amp;TEXT(F280,"yyyy-mm")))))</f>
        <v>360G-Longleigh-E23-00317W</v>
      </c>
      <c r="B280" s="6" t="str">
        <f>IF([1]source_data!G282="","",IF([1]source_data!E282&lt;&gt;"",[1]source_data!E282,CONCATENATE("Grant to "&amp;G280)))</f>
        <v>Grant to Individual Recipient</v>
      </c>
      <c r="C280" s="6" t="str">
        <f>IF([1]source_data!G282="","",IF([1]source_data!F282="","",[1]source_data!F282))</f>
        <v>Helping to alleviate financial hardship</v>
      </c>
      <c r="D280" s="7">
        <f>IF([1]source_data!G282="","",IF([1]source_data!G282="","",[1]source_data!G282))</f>
        <v>935.99</v>
      </c>
      <c r="E280" s="6" t="str">
        <f>IF([1]source_data!G282="","",[1]tailored_settings!$B$3)</f>
        <v>GBP</v>
      </c>
      <c r="F280" s="8">
        <f>IF([1]source_data!G282="","",IF([1]source_data!H282="","",[1]source_data!H282))</f>
        <v>45267</v>
      </c>
      <c r="G280" s="6" t="str">
        <f>IF([1]source_data!G282="","",[1]tailored_settings!$B$5)</f>
        <v>Individual Recipient</v>
      </c>
      <c r="H280" s="6" t="str">
        <f>IF([1]source_data!G282="","",IF(AND([1]source_data!A282&lt;&gt;"",[1]tailored_settings!$B$16="Publish"),CONCATENATE([1]tailored_settings!$B$2&amp;[1]source_data!A282),IF(AND([1]source_data!A282&lt;&gt;"",[1]tailored_settings!$B$16="Do not publish"),CONCATENATE([1]tailored_settings!$B$4&amp;TEXT(ROW(A280)-1,"0000")&amp;"_"&amp;TEXT(F280,"yyyy-mm")),CONCATENATE([1]tailored_settings!$B$4&amp;TEXT(ROW(A280)-1,"0000")&amp;"_"&amp;TEXT(F280,"yyyy-mm")))))</f>
        <v>360G-Longleigh-IND-0279_2023-12</v>
      </c>
      <c r="I280" s="6" t="str">
        <f>IF([1]source_data!G282="","",[1]tailored_settings!$B$7)</f>
        <v>Longleigh Foundation</v>
      </c>
      <c r="J280" s="6" t="str">
        <f>IF([1]source_data!G282="","",[1]tailored_settings!$B$6)</f>
        <v>GB-CHC-1169016</v>
      </c>
      <c r="K280" s="6" t="str">
        <f>IF([1]source_data!G282="","",IF([1]source_data!I282="","",VLOOKUP([1]source_data!I282,[1]codelist_mapping!A:C,3,FALSE)))</f>
        <v>GTIR040</v>
      </c>
      <c r="L280" s="6" t="str">
        <f>IF([1]source_data!G282="","",IF([1]source_data!J282="","",VLOOKUP([1]source_data!J282,[1]codelist_mapping!A:C,3,FALSE)))</f>
        <v/>
      </c>
      <c r="M280" s="6" t="str">
        <f>IF([1]source_data!G282="","",IF([1]source_data!K282="","",IF([1]source_data!M282&lt;&gt;"",CONCATENATE(VLOOKUP([1]source_data!K282,[1]codelist_mapping!F:H,3,FALSE)&amp;";"&amp;VLOOKUP([1]source_data!L282,[1]codelist_mapping!F:H,3,FALSE)&amp;";"&amp;VLOOKUP([1]source_data!M282,[1]codelist_mapping!F:H,3,FALSE)),IF([1]source_data!L282&lt;&gt;"",CONCATENATE(VLOOKUP([1]source_data!K282,[1]codelist_mapping!F:H,3,FALSE)&amp;";"&amp;VLOOKUP([1]source_data!L282,[1]codelist_mapping!F:H,3,FALSE)),IF([1]source_data!K282&lt;&gt;"",CONCATENATE(VLOOKUP([1]source_data!K282,[1]codelist_mapping!F:H,3,FALSE)))))))</f>
        <v>GTIP020;GTIP070;GTIP050</v>
      </c>
      <c r="N280" s="9" t="str">
        <f>IF([1]source_data!G282="","",IF([1]source_data!D282="","",VLOOKUP([1]source_data!D282,[1]geo_data!A:I,9,FALSE)))</f>
        <v>Roffey North</v>
      </c>
      <c r="O280" s="9" t="str">
        <f>IF([1]source_data!G282="","",IF([1]source_data!D282="","",VLOOKUP([1]source_data!D282,[1]geo_data!A:I,8,FALSE)))</f>
        <v>E05011825</v>
      </c>
      <c r="P280" s="9" t="str">
        <f>IF([1]source_data!G282="","",IF(LEFT(O280,3)="E05","WD",IF(LEFT(O280,3)="S13","WD",IF(LEFT(O280,3)="W05","WD",IF(LEFT(O280,3)="W06","UA",IF(LEFT(O280,3)="S12","CA",IF(LEFT(O280,3)="E06","UA",IF(LEFT(O280,3)="E07","NMD",IF(LEFT(O280,3)="E08","MD",IF(LEFT(O280,3)="E09","LONB"))))))))))</f>
        <v>WD</v>
      </c>
      <c r="Q280" s="9" t="str">
        <f>IF([1]source_data!G282="","",IF([1]source_data!D282="","",VLOOKUP([1]source_data!D282,[1]geo_data!A:I,7,FALSE)))</f>
        <v>Horsham</v>
      </c>
      <c r="R280" s="9" t="str">
        <f>IF([1]source_data!G282="","",IF([1]source_data!D282="","",VLOOKUP([1]source_data!D282,[1]geo_data!A:I,6,FALSE)))</f>
        <v>E07000227</v>
      </c>
      <c r="S280" s="9" t="str">
        <f>IF([1]source_data!G282="","",IF(LEFT(R280,3)="E05","WD",IF(LEFT(R280,3)="S13","WD",IF(LEFT(R280,3)="W05","WD",IF(LEFT(R280,3)="W06","UA",IF(LEFT(R280,3)="S12","CA",IF(LEFT(R280,3)="E06","UA",IF(LEFT(R280,3)="E07","NMD",IF(LEFT(R280,3)="E08","MD",IF(LEFT(R280,3)="E09","LONB"))))))))))</f>
        <v>NMD</v>
      </c>
      <c r="T280" s="6" t="str">
        <f>IF([1]source_data!G282="","",IF([1]source_data!N282="","",[1]source_data!N282))</f>
        <v>Hardship Grant</v>
      </c>
      <c r="U280" s="10">
        <f>IF([1]source_data!G282="","",[1]tailored_settings!$B$8)</f>
        <v>45622</v>
      </c>
      <c r="V280" s="6" t="str">
        <f>IF([1]source_data!G282="","",[1]tailored_settings!$B$9)</f>
        <v>http://www.longleigh.org/</v>
      </c>
      <c r="W280" s="8">
        <f>IF([1]source_data!G282="","",IF([1]source_data!O282="","",[1]source_data!O282))</f>
        <v>45267</v>
      </c>
      <c r="X280" s="8">
        <f>IF([1]source_data!G282="","",IF([1]source_data!P282="","",[1]source_data!P282))</f>
        <v>45314</v>
      </c>
      <c r="Y280" s="6" t="str">
        <f>IF([1]source_data!G282="","",IF([1]source_data!Q282="","",[1]source_data!Q282))</f>
        <v/>
      </c>
      <c r="Z280" s="11" t="str">
        <f>IF([1]source_data!G282="","",IF([1]source_data!I282="","",[1]tailored_settings!$B$10))</f>
        <v>Primary grant reason</v>
      </c>
      <c r="AA280" s="11" t="str">
        <f>IF([1]source_data!G282="","",IF([1]source_data!I282="","",[1]source_data!I282))</f>
        <v>2. Customer receiving medication and/or therapy for a mental health condition or substance addiction</v>
      </c>
      <c r="AB280" s="11" t="str">
        <f>IF([1]source_data!G282="","",IF([1]source_data!J282="","",[1]tailored_settings!$B$11))</f>
        <v/>
      </c>
      <c r="AC280" s="11" t="str">
        <f>IF([1]source_data!G282="","",IF([1]source_data!J282="","",[1]source_data!J282))</f>
        <v/>
      </c>
      <c r="AD280" s="11" t="str">
        <f>IF([1]source_data!G282="","",IF([1]source_data!K282="","",[1]tailored_settings!$B$12))</f>
        <v>Grant purpose</v>
      </c>
      <c r="AE280" s="11" t="str">
        <f>IF([1]source_data!G282="","",IF([1]source_data!K282="","",[1]source_data!K282))</f>
        <v>Appliances</v>
      </c>
      <c r="AF280" s="11" t="str">
        <f>IF([1]source_data!G282="","",IF([1]source_data!L282="","",[1]tailored_settings!$B$13))</f>
        <v>Grant purpose</v>
      </c>
      <c r="AG280" s="11" t="str">
        <f>IF([1]source_data!G282="","",IF([1]source_data!L282="","",[1]source_data!L282))</f>
        <v>Food vouchers</v>
      </c>
      <c r="AH280" s="11" t="str">
        <f>IF([1]source_data!G282="","",IF([1]source_data!M282="","",[1]tailored_settings!$B$14))</f>
        <v>Grant purpose</v>
      </c>
      <c r="AI280" s="11" t="str">
        <f>IF([1]source_data!G282="","",IF([1]source_data!M282="","",[1]source_data!M282))</f>
        <v>Utility vouchers</v>
      </c>
    </row>
    <row r="281" spans="1:35" x14ac:dyDescent="0.2">
      <c r="A281" s="6" t="str">
        <f>IF([1]source_data!G283="","",IF(AND([1]source_data!C283&lt;&gt;"",[1]tailored_settings!$B$15="Publish"),CONCATENATE([1]tailored_settings!$B$2&amp;[1]source_data!C283),IF(AND([1]source_data!C283&lt;&gt;"",[1]tailored_settings!$B$15="Do not publish"),CONCATENATE([1]tailored_settings!$B$2&amp;TEXT(ROW(A281)-1,"0000")&amp;"_"&amp;TEXT(F281,"yyyy-mm")),CONCATENATE([1]tailored_settings!$B$2&amp;TEXT(ROW(A281)-1,"0000")&amp;"_"&amp;TEXT(F281,"yyyy-mm")))))</f>
        <v>360G-Longleigh-E23-00318W</v>
      </c>
      <c r="B281" s="6" t="str">
        <f>IF([1]source_data!G283="","",IF([1]source_data!E283&lt;&gt;"",[1]source_data!E283,CONCATENATE("Grant to "&amp;G281)))</f>
        <v>Grant to Individual Recipient</v>
      </c>
      <c r="C281" s="6" t="str">
        <f>IF([1]source_data!G283="","",IF([1]source_data!F283="","",[1]source_data!F283))</f>
        <v>Helping to alleviate financial hardship</v>
      </c>
      <c r="D281" s="7">
        <f>IF([1]source_data!G283="","",IF([1]source_data!G283="","",[1]source_data!G283))</f>
        <v>767.97</v>
      </c>
      <c r="E281" s="6" t="str">
        <f>IF([1]source_data!G283="","",[1]tailored_settings!$B$3)</f>
        <v>GBP</v>
      </c>
      <c r="F281" s="8">
        <f>IF([1]source_data!G283="","",IF([1]source_data!H283="","",[1]source_data!H283))</f>
        <v>45267</v>
      </c>
      <c r="G281" s="6" t="str">
        <f>IF([1]source_data!G283="","",[1]tailored_settings!$B$5)</f>
        <v>Individual Recipient</v>
      </c>
      <c r="H281" s="6" t="str">
        <f>IF([1]source_data!G283="","",IF(AND([1]source_data!A283&lt;&gt;"",[1]tailored_settings!$B$16="Publish"),CONCATENATE([1]tailored_settings!$B$2&amp;[1]source_data!A283),IF(AND([1]source_data!A283&lt;&gt;"",[1]tailored_settings!$B$16="Do not publish"),CONCATENATE([1]tailored_settings!$B$4&amp;TEXT(ROW(A281)-1,"0000")&amp;"_"&amp;TEXT(F281,"yyyy-mm")),CONCATENATE([1]tailored_settings!$B$4&amp;TEXT(ROW(A281)-1,"0000")&amp;"_"&amp;TEXT(F281,"yyyy-mm")))))</f>
        <v>360G-Longleigh-IND-0280_2023-12</v>
      </c>
      <c r="I281" s="6" t="str">
        <f>IF([1]source_data!G283="","",[1]tailored_settings!$B$7)</f>
        <v>Longleigh Foundation</v>
      </c>
      <c r="J281" s="6" t="str">
        <f>IF([1]source_data!G283="","",[1]tailored_settings!$B$6)</f>
        <v>GB-CHC-1169016</v>
      </c>
      <c r="K281" s="6" t="str">
        <f>IF([1]source_data!G283="","",IF([1]source_data!I283="","",VLOOKUP([1]source_data!I283,[1]codelist_mapping!A:C,3,FALSE)))</f>
        <v>GTIR040</v>
      </c>
      <c r="L281" s="6" t="str">
        <f>IF([1]source_data!G283="","",IF([1]source_data!J283="","",VLOOKUP([1]source_data!J283,[1]codelist_mapping!A:C,3,FALSE)))</f>
        <v/>
      </c>
      <c r="M281" s="6" t="str">
        <f>IF([1]source_data!G283="","",IF([1]source_data!K283="","",IF([1]source_data!M283&lt;&gt;"",CONCATENATE(VLOOKUP([1]source_data!K283,[1]codelist_mapping!F:H,3,FALSE)&amp;";"&amp;VLOOKUP([1]source_data!L283,[1]codelist_mapping!F:H,3,FALSE)&amp;";"&amp;VLOOKUP([1]source_data!M283,[1]codelist_mapping!F:H,3,FALSE)),IF([1]source_data!L283&lt;&gt;"",CONCATENATE(VLOOKUP([1]source_data!K283,[1]codelist_mapping!F:H,3,FALSE)&amp;";"&amp;VLOOKUP([1]source_data!L283,[1]codelist_mapping!F:H,3,FALSE)),IF([1]source_data!K283&lt;&gt;"",CONCATENATE(VLOOKUP([1]source_data!K283,[1]codelist_mapping!F:H,3,FALSE)))))))</f>
        <v>GTIP020</v>
      </c>
      <c r="N281" s="9" t="str">
        <f>IF([1]source_data!G283="","",IF([1]source_data!D283="","",VLOOKUP([1]source_data!D283,[1]geo_data!A:I,9,FALSE)))</f>
        <v>Winton East</v>
      </c>
      <c r="O281" s="9" t="str">
        <f>IF([1]source_data!G283="","",IF([1]source_data!D283="","",VLOOKUP([1]source_data!D283,[1]geo_data!A:I,8,FALSE)))</f>
        <v>E05012681</v>
      </c>
      <c r="P281" s="9" t="str">
        <f>IF([1]source_data!G283="","",IF(LEFT(O281,3)="E05","WD",IF(LEFT(O281,3)="S13","WD",IF(LEFT(O281,3)="W05","WD",IF(LEFT(O281,3)="W06","UA",IF(LEFT(O281,3)="S12","CA",IF(LEFT(O281,3)="E06","UA",IF(LEFT(O281,3)="E07","NMD",IF(LEFT(O281,3)="E08","MD",IF(LEFT(O281,3)="E09","LONB"))))))))))</f>
        <v>WD</v>
      </c>
      <c r="Q281" s="9" t="str">
        <f>IF([1]source_data!G283="","",IF([1]source_data!D283="","",VLOOKUP([1]source_data!D283,[1]geo_data!A:I,7,FALSE)))</f>
        <v>Bournemouth, Christchurch and Poole</v>
      </c>
      <c r="R281" s="9" t="str">
        <f>IF([1]source_data!G283="","",IF([1]source_data!D283="","",VLOOKUP([1]source_data!D283,[1]geo_data!A:I,6,FALSE)))</f>
        <v>E06000058</v>
      </c>
      <c r="S281" s="9" t="str">
        <f>IF([1]source_data!G283="","",IF(LEFT(R281,3)="E05","WD",IF(LEFT(R281,3)="S13","WD",IF(LEFT(R281,3)="W05","WD",IF(LEFT(R281,3)="W06","UA",IF(LEFT(R281,3)="S12","CA",IF(LEFT(R281,3)="E06","UA",IF(LEFT(R281,3)="E07","NMD",IF(LEFT(R281,3)="E08","MD",IF(LEFT(R281,3)="E09","LONB"))))))))))</f>
        <v>UA</v>
      </c>
      <c r="T281" s="6" t="str">
        <f>IF([1]source_data!G283="","",IF([1]source_data!N283="","",[1]source_data!N283))</f>
        <v>Hardship Grant</v>
      </c>
      <c r="U281" s="10">
        <f>IF([1]source_data!G283="","",[1]tailored_settings!$B$8)</f>
        <v>45622</v>
      </c>
      <c r="V281" s="6" t="str">
        <f>IF([1]source_data!G283="","",[1]tailored_settings!$B$9)</f>
        <v>http://www.longleigh.org/</v>
      </c>
      <c r="W281" s="8">
        <f>IF([1]source_data!G283="","",IF([1]source_data!O283="","",[1]source_data!O283))</f>
        <v>45267</v>
      </c>
      <c r="X281" s="8">
        <f>IF([1]source_data!G283="","",IF([1]source_data!P283="","",[1]source_data!P283))</f>
        <v>45408</v>
      </c>
      <c r="Y281" s="6" t="str">
        <f>IF([1]source_data!G283="","",IF([1]source_data!Q283="","",[1]source_data!Q283))</f>
        <v/>
      </c>
      <c r="Z281" s="11" t="str">
        <f>IF([1]source_data!G283="","",IF([1]source_data!I283="","",[1]tailored_settings!$B$10))</f>
        <v>Primary grant reason</v>
      </c>
      <c r="AA281" s="11" t="str">
        <f>IF([1]source_data!G283="","",IF([1]source_data!I283="","",[1]source_data!I283))</f>
        <v>2. Customer receiving medication and/or therapy for a mental health condition or substance addiction</v>
      </c>
      <c r="AB281" s="11" t="str">
        <f>IF([1]source_data!G283="","",IF([1]source_data!J283="","",[1]tailored_settings!$B$11))</f>
        <v/>
      </c>
      <c r="AC281" s="11" t="str">
        <f>IF([1]source_data!G283="","",IF([1]source_data!J283="","",[1]source_data!J283))</f>
        <v/>
      </c>
      <c r="AD281" s="11" t="str">
        <f>IF([1]source_data!G283="","",IF([1]source_data!K283="","",[1]tailored_settings!$B$12))</f>
        <v>Grant purpose</v>
      </c>
      <c r="AE281" s="11" t="str">
        <f>IF([1]source_data!G283="","",IF([1]source_data!K283="","",[1]source_data!K283))</f>
        <v>Appliances</v>
      </c>
      <c r="AF281" s="11" t="str">
        <f>IF([1]source_data!G283="","",IF([1]source_data!L283="","",[1]tailored_settings!$B$13))</f>
        <v/>
      </c>
      <c r="AG281" s="11" t="str">
        <f>IF([1]source_data!G283="","",IF([1]source_data!L283="","",[1]source_data!L283))</f>
        <v/>
      </c>
      <c r="AH281" s="11" t="str">
        <f>IF([1]source_data!G283="","",IF([1]source_data!M283="","",[1]tailored_settings!$B$14))</f>
        <v/>
      </c>
      <c r="AI281" s="11" t="str">
        <f>IF([1]source_data!G283="","",IF([1]source_data!M283="","",[1]source_data!M283))</f>
        <v/>
      </c>
    </row>
    <row r="282" spans="1:35" x14ac:dyDescent="0.2">
      <c r="A282" s="6" t="str">
        <f>IF([1]source_data!G284="","",IF(AND([1]source_data!C284&lt;&gt;"",[1]tailored_settings!$B$15="Publish"),CONCATENATE([1]tailored_settings!$B$2&amp;[1]source_data!C284),IF(AND([1]source_data!C284&lt;&gt;"",[1]tailored_settings!$B$15="Do not publish"),CONCATENATE([1]tailored_settings!$B$2&amp;TEXT(ROW(A282)-1,"0000")&amp;"_"&amp;TEXT(F282,"yyyy-mm")),CONCATENATE([1]tailored_settings!$B$2&amp;TEXT(ROW(A282)-1,"0000")&amp;"_"&amp;TEXT(F282,"yyyy-mm")))))</f>
        <v>360G-Longleigh-E23-00319W</v>
      </c>
      <c r="B282" s="6" t="str">
        <f>IF([1]source_data!G284="","",IF([1]source_data!E284&lt;&gt;"",[1]source_data!E284,CONCATENATE("Grant to "&amp;G282)))</f>
        <v>Grant to Individual Recipient</v>
      </c>
      <c r="C282" s="6" t="str">
        <f>IF([1]source_data!G284="","",IF([1]source_data!F284="","",[1]source_data!F284))</f>
        <v>Helping to alleviate financial hardship</v>
      </c>
      <c r="D282" s="7">
        <f>IF([1]source_data!G284="","",IF([1]source_data!G284="","",[1]source_data!G284))</f>
        <v>1019</v>
      </c>
      <c r="E282" s="6" t="str">
        <f>IF([1]source_data!G284="","",[1]tailored_settings!$B$3)</f>
        <v>GBP</v>
      </c>
      <c r="F282" s="8">
        <f>IF([1]source_data!G284="","",IF([1]source_data!H284="","",[1]source_data!H284))</f>
        <v>45268</v>
      </c>
      <c r="G282" s="6" t="str">
        <f>IF([1]source_data!G284="","",[1]tailored_settings!$B$5)</f>
        <v>Individual Recipient</v>
      </c>
      <c r="H282" s="6" t="str">
        <f>IF([1]source_data!G284="","",IF(AND([1]source_data!A284&lt;&gt;"",[1]tailored_settings!$B$16="Publish"),CONCATENATE([1]tailored_settings!$B$2&amp;[1]source_data!A284),IF(AND([1]source_data!A284&lt;&gt;"",[1]tailored_settings!$B$16="Do not publish"),CONCATENATE([1]tailored_settings!$B$4&amp;TEXT(ROW(A282)-1,"0000")&amp;"_"&amp;TEXT(F282,"yyyy-mm")),CONCATENATE([1]tailored_settings!$B$4&amp;TEXT(ROW(A282)-1,"0000")&amp;"_"&amp;TEXT(F282,"yyyy-mm")))))</f>
        <v>360G-Longleigh-IND-0281_2023-12</v>
      </c>
      <c r="I282" s="6" t="str">
        <f>IF([1]source_data!G284="","",[1]tailored_settings!$B$7)</f>
        <v>Longleigh Foundation</v>
      </c>
      <c r="J282" s="6" t="str">
        <f>IF([1]source_data!G284="","",[1]tailored_settings!$B$6)</f>
        <v>GB-CHC-1169016</v>
      </c>
      <c r="K282" s="6" t="str">
        <f>IF([1]source_data!G284="","",IF([1]source_data!I284="","",VLOOKUP([1]source_data!I284,[1]codelist_mapping!A:C,3,FALSE)))</f>
        <v>GTIR040</v>
      </c>
      <c r="L282" s="6" t="str">
        <f>IF([1]source_data!G284="","",IF([1]source_data!J284="","",VLOOKUP([1]source_data!J284,[1]codelist_mapping!A:C,3,FALSE)))</f>
        <v/>
      </c>
      <c r="M282" s="6" t="str">
        <f>IF([1]source_data!G284="","",IF([1]source_data!K284="","",IF([1]source_data!M284&lt;&gt;"",CONCATENATE(VLOOKUP([1]source_data!K284,[1]codelist_mapping!F:H,3,FALSE)&amp;";"&amp;VLOOKUP([1]source_data!L284,[1]codelist_mapping!F:H,3,FALSE)&amp;";"&amp;VLOOKUP([1]source_data!M284,[1]codelist_mapping!F:H,3,FALSE)),IF([1]source_data!L284&lt;&gt;"",CONCATENATE(VLOOKUP([1]source_data!K284,[1]codelist_mapping!F:H,3,FALSE)&amp;";"&amp;VLOOKUP([1]source_data!L284,[1]codelist_mapping!F:H,3,FALSE)),IF([1]source_data!K284&lt;&gt;"",CONCATENATE(VLOOKUP([1]source_data!K284,[1]codelist_mapping!F:H,3,FALSE)))))))</f>
        <v>GTIP020;GTIP050;GTIP070</v>
      </c>
      <c r="N282" s="9" t="str">
        <f>IF([1]source_data!G284="","",IF([1]source_data!D284="","",VLOOKUP([1]source_data!D284,[1]geo_data!A:I,9,FALSE)))</f>
        <v>Brympton</v>
      </c>
      <c r="O282" s="9" t="str">
        <f>IF([1]source_data!G284="","",IF([1]source_data!D284="","",VLOOKUP([1]source_data!D284,[1]geo_data!A:I,8,FALSE)))</f>
        <v>E05014347</v>
      </c>
      <c r="P282" s="9" t="str">
        <f>IF([1]source_data!G284="","",IF(LEFT(O282,3)="E05","WD",IF(LEFT(O282,3)="S13","WD",IF(LEFT(O282,3)="W05","WD",IF(LEFT(O282,3)="W06","UA",IF(LEFT(O282,3)="S12","CA",IF(LEFT(O282,3)="E06","UA",IF(LEFT(O282,3)="E07","NMD",IF(LEFT(O282,3)="E08","MD",IF(LEFT(O282,3)="E09","LONB"))))))))))</f>
        <v>WD</v>
      </c>
      <c r="Q282" s="9" t="str">
        <f>IF([1]source_data!G284="","",IF([1]source_data!D284="","",VLOOKUP([1]source_data!D284,[1]geo_data!A:I,7,FALSE)))</f>
        <v>Somerset</v>
      </c>
      <c r="R282" s="9" t="str">
        <f>IF([1]source_data!G284="","",IF([1]source_data!D284="","",VLOOKUP([1]source_data!D284,[1]geo_data!A:I,6,FALSE)))</f>
        <v>E06000066</v>
      </c>
      <c r="S282" s="9" t="str">
        <f>IF([1]source_data!G284="","",IF(LEFT(R282,3)="E05","WD",IF(LEFT(R282,3)="S13","WD",IF(LEFT(R282,3)="W05","WD",IF(LEFT(R282,3)="W06","UA",IF(LEFT(R282,3)="S12","CA",IF(LEFT(R282,3)="E06","UA",IF(LEFT(R282,3)="E07","NMD",IF(LEFT(R282,3)="E08","MD",IF(LEFT(R282,3)="E09","LONB"))))))))))</f>
        <v>UA</v>
      </c>
      <c r="T282" s="6" t="str">
        <f>IF([1]source_data!G284="","",IF([1]source_data!N284="","",[1]source_data!N284))</f>
        <v>Hardship Grant</v>
      </c>
      <c r="U282" s="10">
        <f>IF([1]source_data!G284="","",[1]tailored_settings!$B$8)</f>
        <v>45622</v>
      </c>
      <c r="V282" s="6" t="str">
        <f>IF([1]source_data!G284="","",[1]tailored_settings!$B$9)</f>
        <v>http://www.longleigh.org/</v>
      </c>
      <c r="W282" s="8">
        <f>IF([1]source_data!G284="","",IF([1]source_data!O284="","",[1]source_data!O284))</f>
        <v>45268</v>
      </c>
      <c r="X282" s="8">
        <f>IF([1]source_data!G284="","",IF([1]source_data!P284="","",[1]source_data!P284))</f>
        <v>45308</v>
      </c>
      <c r="Y282" s="6" t="str">
        <f>IF([1]source_data!G284="","",IF([1]source_data!Q284="","",[1]source_data!Q284))</f>
        <v/>
      </c>
      <c r="Z282" s="11" t="str">
        <f>IF([1]source_data!G284="","",IF([1]source_data!I284="","",[1]tailored_settings!$B$10))</f>
        <v>Primary grant reason</v>
      </c>
      <c r="AA282" s="11" t="str">
        <f>IF([1]source_data!G284="","",IF([1]source_data!I284="","",[1]source_data!I284))</f>
        <v>2. Customer receiving medication and/or therapy for a mental health condition or substance addiction</v>
      </c>
      <c r="AB282" s="11" t="str">
        <f>IF([1]source_data!G284="","",IF([1]source_data!J284="","",[1]tailored_settings!$B$11))</f>
        <v/>
      </c>
      <c r="AC282" s="11" t="str">
        <f>IF([1]source_data!G284="","",IF([1]source_data!J284="","",[1]source_data!J284))</f>
        <v/>
      </c>
      <c r="AD282" s="11" t="str">
        <f>IF([1]source_data!G284="","",IF([1]source_data!K284="","",[1]tailored_settings!$B$12))</f>
        <v>Grant purpose</v>
      </c>
      <c r="AE282" s="11" t="str">
        <f>IF([1]source_data!G284="","",IF([1]source_data!K284="","",[1]source_data!K284))</f>
        <v>Appliances</v>
      </c>
      <c r="AF282" s="11" t="str">
        <f>IF([1]source_data!G284="","",IF([1]source_data!L284="","",[1]tailored_settings!$B$13))</f>
        <v>Grant purpose</v>
      </c>
      <c r="AG282" s="11" t="str">
        <f>IF([1]source_data!G284="","",IF([1]source_data!L284="","",[1]source_data!L284))</f>
        <v>Utility vouchers</v>
      </c>
      <c r="AH282" s="11" t="str">
        <f>IF([1]source_data!G284="","",IF([1]source_data!M284="","",[1]tailored_settings!$B$14))</f>
        <v>Grant purpose</v>
      </c>
      <c r="AI282" s="11" t="str">
        <f>IF([1]source_data!G284="","",IF([1]source_data!M284="","",[1]source_data!M284))</f>
        <v>Food vouchers</v>
      </c>
    </row>
    <row r="283" spans="1:35" x14ac:dyDescent="0.2">
      <c r="A283" s="6" t="str">
        <f>IF([1]source_data!G285="","",IF(AND([1]source_data!C285&lt;&gt;"",[1]tailored_settings!$B$15="Publish"),CONCATENATE([1]tailored_settings!$B$2&amp;[1]source_data!C285),IF(AND([1]source_data!C285&lt;&gt;"",[1]tailored_settings!$B$15="Do not publish"),CONCATENATE([1]tailored_settings!$B$2&amp;TEXT(ROW(A283)-1,"0000")&amp;"_"&amp;TEXT(F283,"yyyy-mm")),CONCATENATE([1]tailored_settings!$B$2&amp;TEXT(ROW(A283)-1,"0000")&amp;"_"&amp;TEXT(F283,"yyyy-mm")))))</f>
        <v>360G-Longleigh-E23-00321W</v>
      </c>
      <c r="B283" s="6" t="str">
        <f>IF([1]source_data!G285="","",IF([1]source_data!E285&lt;&gt;"",[1]source_data!E285,CONCATENATE("Grant to "&amp;G283)))</f>
        <v>Grant to Individual Recipient</v>
      </c>
      <c r="C283" s="6" t="str">
        <f>IF([1]source_data!G285="","",IF([1]source_data!F285="","",[1]source_data!F285))</f>
        <v>Helping to alleviate financial hardship</v>
      </c>
      <c r="D283" s="7">
        <f>IF([1]source_data!G285="","",IF([1]source_data!G285="","",[1]source_data!G285))</f>
        <v>845.97</v>
      </c>
      <c r="E283" s="6" t="str">
        <f>IF([1]source_data!G285="","",[1]tailored_settings!$B$3)</f>
        <v>GBP</v>
      </c>
      <c r="F283" s="8">
        <f>IF([1]source_data!G285="","",IF([1]source_data!H285="","",[1]source_data!H285))</f>
        <v>45268</v>
      </c>
      <c r="G283" s="6" t="str">
        <f>IF([1]source_data!G285="","",[1]tailored_settings!$B$5)</f>
        <v>Individual Recipient</v>
      </c>
      <c r="H283" s="6" t="str">
        <f>IF([1]source_data!G285="","",IF(AND([1]source_data!A285&lt;&gt;"",[1]tailored_settings!$B$16="Publish"),CONCATENATE([1]tailored_settings!$B$2&amp;[1]source_data!A285),IF(AND([1]source_data!A285&lt;&gt;"",[1]tailored_settings!$B$16="Do not publish"),CONCATENATE([1]tailored_settings!$B$4&amp;TEXT(ROW(A283)-1,"0000")&amp;"_"&amp;TEXT(F283,"yyyy-mm")),CONCATENATE([1]tailored_settings!$B$4&amp;TEXT(ROW(A283)-1,"0000")&amp;"_"&amp;TEXT(F283,"yyyy-mm")))))</f>
        <v>360G-Longleigh-IND-0282_2023-12</v>
      </c>
      <c r="I283" s="6" t="str">
        <f>IF([1]source_data!G285="","",[1]tailored_settings!$B$7)</f>
        <v>Longleigh Foundation</v>
      </c>
      <c r="J283" s="6" t="str">
        <f>IF([1]source_data!G285="","",[1]tailored_settings!$B$6)</f>
        <v>GB-CHC-1169016</v>
      </c>
      <c r="K283" s="6" t="str">
        <f>IF([1]source_data!G285="","",IF([1]source_data!I285="","",VLOOKUP([1]source_data!I285,[1]codelist_mapping!A:C,3,FALSE)))</f>
        <v>GTIR080</v>
      </c>
      <c r="L283" s="6" t="str">
        <f>IF([1]source_data!G285="","",IF([1]source_data!J285="","",VLOOKUP([1]source_data!J285,[1]codelist_mapping!A:C,3,FALSE)))</f>
        <v/>
      </c>
      <c r="M283" s="6" t="str">
        <f>IF([1]source_data!G285="","",IF([1]source_data!K285="","",IF([1]source_data!M285&lt;&gt;"",CONCATENATE(VLOOKUP([1]source_data!K285,[1]codelist_mapping!F:H,3,FALSE)&amp;";"&amp;VLOOKUP([1]source_data!L285,[1]codelist_mapping!F:H,3,FALSE)&amp;";"&amp;VLOOKUP([1]source_data!M285,[1]codelist_mapping!F:H,3,FALSE)),IF([1]source_data!L285&lt;&gt;"",CONCATENATE(VLOOKUP([1]source_data!K285,[1]codelist_mapping!F:H,3,FALSE)&amp;";"&amp;VLOOKUP([1]source_data!L285,[1]codelist_mapping!F:H,3,FALSE)),IF([1]source_data!K285&lt;&gt;"",CONCATENATE(VLOOKUP([1]source_data!K285,[1]codelist_mapping!F:H,3,FALSE)))))))</f>
        <v>GTIP020</v>
      </c>
      <c r="N283" s="9" t="str">
        <f>IF([1]source_data!G285="","",IF([1]source_data!D285="","",VLOOKUP([1]source_data!D285,[1]geo_data!A:I,9,FALSE)))</f>
        <v>East Cliff &amp; Springbourne</v>
      </c>
      <c r="O283" s="9" t="str">
        <f>IF([1]source_data!G285="","",IF([1]source_data!D285="","",VLOOKUP([1]source_data!D285,[1]geo_data!A:I,8,FALSE)))</f>
        <v>E05012661</v>
      </c>
      <c r="P283" s="9" t="str">
        <f>IF([1]source_data!G285="","",IF(LEFT(O283,3)="E05","WD",IF(LEFT(O283,3)="S13","WD",IF(LEFT(O283,3)="W05","WD",IF(LEFT(O283,3)="W06","UA",IF(LEFT(O283,3)="S12","CA",IF(LEFT(O283,3)="E06","UA",IF(LEFT(O283,3)="E07","NMD",IF(LEFT(O283,3)="E08","MD",IF(LEFT(O283,3)="E09","LONB"))))))))))</f>
        <v>WD</v>
      </c>
      <c r="Q283" s="9" t="str">
        <f>IF([1]source_data!G285="","",IF([1]source_data!D285="","",VLOOKUP([1]source_data!D285,[1]geo_data!A:I,7,FALSE)))</f>
        <v>Bournemouth, Christchurch and Poole</v>
      </c>
      <c r="R283" s="9" t="str">
        <f>IF([1]source_data!G285="","",IF([1]source_data!D285="","",VLOOKUP([1]source_data!D285,[1]geo_data!A:I,6,FALSE)))</f>
        <v>E06000058</v>
      </c>
      <c r="S283" s="9" t="str">
        <f>IF([1]source_data!G285="","",IF(LEFT(R283,3)="E05","WD",IF(LEFT(R283,3)="S13","WD",IF(LEFT(R283,3)="W05","WD",IF(LEFT(R283,3)="W06","UA",IF(LEFT(R283,3)="S12","CA",IF(LEFT(R283,3)="E06","UA",IF(LEFT(R283,3)="E07","NMD",IF(LEFT(R283,3)="E08","MD",IF(LEFT(R283,3)="E09","LONB"))))))))))</f>
        <v>UA</v>
      </c>
      <c r="T283" s="6" t="str">
        <f>IF([1]source_data!G285="","",IF([1]source_data!N285="","",[1]source_data!N285))</f>
        <v>Hardship Grant</v>
      </c>
      <c r="U283" s="10">
        <f>IF([1]source_data!G285="","",[1]tailored_settings!$B$8)</f>
        <v>45622</v>
      </c>
      <c r="V283" s="6" t="str">
        <f>IF([1]source_data!G285="","",[1]tailored_settings!$B$9)</f>
        <v>http://www.longleigh.org/</v>
      </c>
      <c r="W283" s="8">
        <f>IF([1]source_data!G285="","",IF([1]source_data!O285="","",[1]source_data!O285))</f>
        <v>45268</v>
      </c>
      <c r="X283" s="8">
        <f>IF([1]source_data!G285="","",IF([1]source_data!P285="","",[1]source_data!P285))</f>
        <v>45321</v>
      </c>
      <c r="Y283" s="6" t="str">
        <f>IF([1]source_data!G285="","",IF([1]source_data!Q285="","",[1]source_data!Q285))</f>
        <v/>
      </c>
      <c r="Z283" s="11" t="str">
        <f>IF([1]source_data!G285="","",IF([1]source_data!I285="","",[1]tailored_settings!$B$10))</f>
        <v>Primary grant reason</v>
      </c>
      <c r="AA283" s="11" t="str">
        <f>IF([1]source_data!G285="","",IF([1]source_data!I285="","",[1]source_data!I285))</f>
        <v>3  Customer/family moving from homelessness/supported living into independent living</v>
      </c>
      <c r="AB283" s="11" t="str">
        <f>IF([1]source_data!G285="","",IF([1]source_data!J285="","",[1]tailored_settings!$B$11))</f>
        <v/>
      </c>
      <c r="AC283" s="11" t="str">
        <f>IF([1]source_data!G285="","",IF([1]source_data!J285="","",[1]source_data!J285))</f>
        <v/>
      </c>
      <c r="AD283" s="11" t="str">
        <f>IF([1]source_data!G285="","",IF([1]source_data!K285="","",[1]tailored_settings!$B$12))</f>
        <v>Grant purpose</v>
      </c>
      <c r="AE283" s="11" t="str">
        <f>IF([1]source_data!G285="","",IF([1]source_data!K285="","",[1]source_data!K285))</f>
        <v>Appliances</v>
      </c>
      <c r="AF283" s="11" t="str">
        <f>IF([1]source_data!G285="","",IF([1]source_data!L285="","",[1]tailored_settings!$B$13))</f>
        <v/>
      </c>
      <c r="AG283" s="11" t="str">
        <f>IF([1]source_data!G285="","",IF([1]source_data!L285="","",[1]source_data!L285))</f>
        <v/>
      </c>
      <c r="AH283" s="11" t="str">
        <f>IF([1]source_data!G285="","",IF([1]source_data!M285="","",[1]tailored_settings!$B$14))</f>
        <v/>
      </c>
      <c r="AI283" s="11" t="str">
        <f>IF([1]source_data!G285="","",IF([1]source_data!M285="","",[1]source_data!M285))</f>
        <v/>
      </c>
    </row>
    <row r="284" spans="1:35" x14ac:dyDescent="0.2">
      <c r="A284" s="6" t="str">
        <f>IF([1]source_data!G286="","",IF(AND([1]source_data!C286&lt;&gt;"",[1]tailored_settings!$B$15="Publish"),CONCATENATE([1]tailored_settings!$B$2&amp;[1]source_data!C286),IF(AND([1]source_data!C286&lt;&gt;"",[1]tailored_settings!$B$15="Do not publish"),CONCATENATE([1]tailored_settings!$B$2&amp;TEXT(ROW(A284)-1,"0000")&amp;"_"&amp;TEXT(F284,"yyyy-mm")),CONCATENATE([1]tailored_settings!$B$2&amp;TEXT(ROW(A284)-1,"0000")&amp;"_"&amp;TEXT(F284,"yyyy-mm")))))</f>
        <v>360G-Longleigh-E23-00322W</v>
      </c>
      <c r="B284" s="6" t="str">
        <f>IF([1]source_data!G286="","",IF([1]source_data!E286&lt;&gt;"",[1]source_data!E286,CONCATENATE("Grant to "&amp;G284)))</f>
        <v>Grant to Individual Recipient</v>
      </c>
      <c r="C284" s="6" t="str">
        <f>IF([1]source_data!G286="","",IF([1]source_data!F286="","",[1]source_data!F286))</f>
        <v>Helping to alleviate financial hardship</v>
      </c>
      <c r="D284" s="7">
        <f>IF([1]source_data!G286="","",IF([1]source_data!G286="","",[1]source_data!G286))</f>
        <v>876.98</v>
      </c>
      <c r="E284" s="6" t="str">
        <f>IF([1]source_data!G286="","",[1]tailored_settings!$B$3)</f>
        <v>GBP</v>
      </c>
      <c r="F284" s="8">
        <f>IF([1]source_data!G286="","",IF([1]source_data!H286="","",[1]source_data!H286))</f>
        <v>45268</v>
      </c>
      <c r="G284" s="6" t="str">
        <f>IF([1]source_data!G286="","",[1]tailored_settings!$B$5)</f>
        <v>Individual Recipient</v>
      </c>
      <c r="H284" s="6" t="str">
        <f>IF([1]source_data!G286="","",IF(AND([1]source_data!A286&lt;&gt;"",[1]tailored_settings!$B$16="Publish"),CONCATENATE([1]tailored_settings!$B$2&amp;[1]source_data!A286),IF(AND([1]source_data!A286&lt;&gt;"",[1]tailored_settings!$B$16="Do not publish"),CONCATENATE([1]tailored_settings!$B$4&amp;TEXT(ROW(A284)-1,"0000")&amp;"_"&amp;TEXT(F284,"yyyy-mm")),CONCATENATE([1]tailored_settings!$B$4&amp;TEXT(ROW(A284)-1,"0000")&amp;"_"&amp;TEXT(F284,"yyyy-mm")))))</f>
        <v>360G-Longleigh-IND-0283_2023-12</v>
      </c>
      <c r="I284" s="6" t="str">
        <f>IF([1]source_data!G286="","",[1]tailored_settings!$B$7)</f>
        <v>Longleigh Foundation</v>
      </c>
      <c r="J284" s="6" t="str">
        <f>IF([1]source_data!G286="","",[1]tailored_settings!$B$6)</f>
        <v>GB-CHC-1169016</v>
      </c>
      <c r="K284" s="6" t="str">
        <f>IF([1]source_data!G286="","",IF([1]source_data!I286="","",VLOOKUP([1]source_data!I286,[1]codelist_mapping!A:C,3,FALSE)))</f>
        <v>GTIR090</v>
      </c>
      <c r="L284" s="6" t="str">
        <f>IF([1]source_data!G286="","",IF([1]source_data!J286="","",VLOOKUP([1]source_data!J286,[1]codelist_mapping!A:C,3,FALSE)))</f>
        <v/>
      </c>
      <c r="M284" s="6" t="str">
        <f>IF([1]source_data!G286="","",IF([1]source_data!K286="","",IF([1]source_data!M286&lt;&gt;"",CONCATENATE(VLOOKUP([1]source_data!K286,[1]codelist_mapping!F:H,3,FALSE)&amp;";"&amp;VLOOKUP([1]source_data!L286,[1]codelist_mapping!F:H,3,FALSE)&amp;";"&amp;VLOOKUP([1]source_data!M286,[1]codelist_mapping!F:H,3,FALSE)),IF([1]source_data!L286&lt;&gt;"",CONCATENATE(VLOOKUP([1]source_data!K286,[1]codelist_mapping!F:H,3,FALSE)&amp;";"&amp;VLOOKUP([1]source_data!L286,[1]codelist_mapping!F:H,3,FALSE)),IF([1]source_data!K286&lt;&gt;"",CONCATENATE(VLOOKUP([1]source_data!K286,[1]codelist_mapping!F:H,3,FALSE)))))))</f>
        <v>GTIP020;GTIP060</v>
      </c>
      <c r="N284" s="9" t="str">
        <f>IF([1]source_data!G286="","",IF([1]source_data!D286="","",VLOOKUP([1]source_data!D286,[1]geo_data!A:I,9,FALSE)))</f>
        <v>Upperton</v>
      </c>
      <c r="O284" s="9" t="str">
        <f>IF([1]source_data!G286="","",IF([1]source_data!D286="","",VLOOKUP([1]source_data!D286,[1]geo_data!A:I,8,FALSE)))</f>
        <v>E05011582</v>
      </c>
      <c r="P284" s="9" t="str">
        <f>IF([1]source_data!G286="","",IF(LEFT(O284,3)="E05","WD",IF(LEFT(O284,3)="S13","WD",IF(LEFT(O284,3)="W05","WD",IF(LEFT(O284,3)="W06","UA",IF(LEFT(O284,3)="S12","CA",IF(LEFT(O284,3)="E06","UA",IF(LEFT(O284,3)="E07","NMD",IF(LEFT(O284,3)="E08","MD",IF(LEFT(O284,3)="E09","LONB"))))))))))</f>
        <v>WD</v>
      </c>
      <c r="Q284" s="9" t="str">
        <f>IF([1]source_data!G286="","",IF([1]source_data!D286="","",VLOOKUP([1]source_data!D286,[1]geo_data!A:I,7,FALSE)))</f>
        <v>Eastbourne</v>
      </c>
      <c r="R284" s="9" t="str">
        <f>IF([1]source_data!G286="","",IF([1]source_data!D286="","",VLOOKUP([1]source_data!D286,[1]geo_data!A:I,6,FALSE)))</f>
        <v>E07000061</v>
      </c>
      <c r="S284" s="9" t="str">
        <f>IF([1]source_data!G286="","",IF(LEFT(R284,3)="E05","WD",IF(LEFT(R284,3)="S13","WD",IF(LEFT(R284,3)="W05","WD",IF(LEFT(R284,3)="W06","UA",IF(LEFT(R284,3)="S12","CA",IF(LEFT(R284,3)="E06","UA",IF(LEFT(R284,3)="E07","NMD",IF(LEFT(R284,3)="E08","MD",IF(LEFT(R284,3)="E09","LONB"))))))))))</f>
        <v>NMD</v>
      </c>
      <c r="T284" s="6" t="str">
        <f>IF([1]source_data!G286="","",IF([1]source_data!N286="","",[1]source_data!N286))</f>
        <v>Hardship Grant</v>
      </c>
      <c r="U284" s="10">
        <f>IF([1]source_data!G286="","",[1]tailored_settings!$B$8)</f>
        <v>45622</v>
      </c>
      <c r="V284" s="6" t="str">
        <f>IF([1]source_data!G286="","",[1]tailored_settings!$B$9)</f>
        <v>http://www.longleigh.org/</v>
      </c>
      <c r="W284" s="8">
        <f>IF([1]source_data!G286="","",IF([1]source_data!O286="","",[1]source_data!O286))</f>
        <v>45268</v>
      </c>
      <c r="X284" s="8">
        <f>IF([1]source_data!G286="","",IF([1]source_data!P286="","",[1]source_data!P286))</f>
        <v>45330</v>
      </c>
      <c r="Y284" s="6" t="str">
        <f>IF([1]source_data!G286="","",IF([1]source_data!Q286="","",[1]source_data!Q286))</f>
        <v/>
      </c>
      <c r="Z284" s="11" t="str">
        <f>IF([1]source_data!G286="","",IF([1]source_data!I286="","",[1]tailored_settings!$B$10))</f>
        <v>Primary grant reason</v>
      </c>
      <c r="AA284" s="11" t="str">
        <f>IF([1]source_data!G286="","",IF([1]source_data!I286="","",[1]source_data!I286))</f>
        <v>9. Customer/family is in the UK as part of an official Government scheme supporting the resettlement of Refugees and Asylum Seekers (e.g. Ukraine or ACRS)</v>
      </c>
      <c r="AB284" s="11" t="str">
        <f>IF([1]source_data!G286="","",IF([1]source_data!J286="","",[1]tailored_settings!$B$11))</f>
        <v/>
      </c>
      <c r="AC284" s="11" t="str">
        <f>IF([1]source_data!G286="","",IF([1]source_data!J286="","",[1]source_data!J286))</f>
        <v/>
      </c>
      <c r="AD284" s="11" t="str">
        <f>IF([1]source_data!G286="","",IF([1]source_data!K286="","",[1]tailored_settings!$B$12))</f>
        <v>Grant purpose</v>
      </c>
      <c r="AE284" s="11" t="str">
        <f>IF([1]source_data!G286="","",IF([1]source_data!K286="","",[1]source_data!K286))</f>
        <v>Appliances</v>
      </c>
      <c r="AF284" s="11" t="str">
        <f>IF([1]source_data!G286="","",IF([1]source_data!L286="","",[1]tailored_settings!$B$13))</f>
        <v>Grant purpose</v>
      </c>
      <c r="AG284" s="11" t="str">
        <f>IF([1]source_data!G286="","",IF([1]source_data!L286="","",[1]source_data!L286))</f>
        <v>Voucher for small household items</v>
      </c>
      <c r="AH284" s="11" t="str">
        <f>IF([1]source_data!G286="","",IF([1]source_data!M286="","",[1]tailored_settings!$B$14))</f>
        <v/>
      </c>
      <c r="AI284" s="11" t="str">
        <f>IF([1]source_data!G286="","",IF([1]source_data!M286="","",[1]source_data!M286))</f>
        <v/>
      </c>
    </row>
    <row r="285" spans="1:35" x14ac:dyDescent="0.2">
      <c r="A285" s="6" t="str">
        <f>IF([1]source_data!G287="","",IF(AND([1]source_data!C287&lt;&gt;"",[1]tailored_settings!$B$15="Publish"),CONCATENATE([1]tailored_settings!$B$2&amp;[1]source_data!C287),IF(AND([1]source_data!C287&lt;&gt;"",[1]tailored_settings!$B$15="Do not publish"),CONCATENATE([1]tailored_settings!$B$2&amp;TEXT(ROW(A285)-1,"0000")&amp;"_"&amp;TEXT(F285,"yyyy-mm")),CONCATENATE([1]tailored_settings!$B$2&amp;TEXT(ROW(A285)-1,"0000")&amp;"_"&amp;TEXT(F285,"yyyy-mm")))))</f>
        <v>360G-Longleigh-E23-00323W</v>
      </c>
      <c r="B285" s="6" t="str">
        <f>IF([1]source_data!G287="","",IF([1]source_data!E287&lt;&gt;"",[1]source_data!E287,CONCATENATE("Grant to "&amp;G285)))</f>
        <v>Grant to Individual Recipient</v>
      </c>
      <c r="C285" s="6" t="str">
        <f>IF([1]source_data!G287="","",IF([1]source_data!F287="","",[1]source_data!F287))</f>
        <v>Helping to alleviate financial hardship</v>
      </c>
      <c r="D285" s="7">
        <f>IF([1]source_data!G287="","",IF([1]source_data!G287="","",[1]source_data!G287))</f>
        <v>960</v>
      </c>
      <c r="E285" s="6" t="str">
        <f>IF([1]source_data!G287="","",[1]tailored_settings!$B$3)</f>
        <v>GBP</v>
      </c>
      <c r="F285" s="8">
        <f>IF([1]source_data!G287="","",IF([1]source_data!H287="","",[1]source_data!H287))</f>
        <v>45268</v>
      </c>
      <c r="G285" s="6" t="str">
        <f>IF([1]source_data!G287="","",[1]tailored_settings!$B$5)</f>
        <v>Individual Recipient</v>
      </c>
      <c r="H285" s="6" t="str">
        <f>IF([1]source_data!G287="","",IF(AND([1]source_data!A287&lt;&gt;"",[1]tailored_settings!$B$16="Publish"),CONCATENATE([1]tailored_settings!$B$2&amp;[1]source_data!A287),IF(AND([1]source_data!A287&lt;&gt;"",[1]tailored_settings!$B$16="Do not publish"),CONCATENATE([1]tailored_settings!$B$4&amp;TEXT(ROW(A285)-1,"0000")&amp;"_"&amp;TEXT(F285,"yyyy-mm")),CONCATENATE([1]tailored_settings!$B$4&amp;TEXT(ROW(A285)-1,"0000")&amp;"_"&amp;TEXT(F285,"yyyy-mm")))))</f>
        <v>360G-Longleigh-IND-0284_2023-12</v>
      </c>
      <c r="I285" s="6" t="str">
        <f>IF([1]source_data!G287="","",[1]tailored_settings!$B$7)</f>
        <v>Longleigh Foundation</v>
      </c>
      <c r="J285" s="6" t="str">
        <f>IF([1]source_data!G287="","",[1]tailored_settings!$B$6)</f>
        <v>GB-CHC-1169016</v>
      </c>
      <c r="K285" s="6" t="str">
        <f>IF([1]source_data!G287="","",IF([1]source_data!I287="","",VLOOKUP([1]source_data!I287,[1]codelist_mapping!A:C,3,FALSE)))</f>
        <v>GTIR040</v>
      </c>
      <c r="L285" s="6" t="str">
        <f>IF([1]source_data!G287="","",IF([1]source_data!J287="","",VLOOKUP([1]source_data!J287,[1]codelist_mapping!A:C,3,FALSE)))</f>
        <v/>
      </c>
      <c r="M285" s="6" t="str">
        <f>IF([1]source_data!G287="","",IF([1]source_data!K287="","",IF([1]source_data!M287&lt;&gt;"",CONCATENATE(VLOOKUP([1]source_data!K287,[1]codelist_mapping!F:H,3,FALSE)&amp;";"&amp;VLOOKUP([1]source_data!L287,[1]codelist_mapping!F:H,3,FALSE)&amp;";"&amp;VLOOKUP([1]source_data!M287,[1]codelist_mapping!F:H,3,FALSE)),IF([1]source_data!L287&lt;&gt;"",CONCATENATE(VLOOKUP([1]source_data!K287,[1]codelist_mapping!F:H,3,FALSE)&amp;";"&amp;VLOOKUP([1]source_data!L287,[1]codelist_mapping!F:H,3,FALSE)),IF([1]source_data!K287&lt;&gt;"",CONCATENATE(VLOOKUP([1]source_data!K287,[1]codelist_mapping!F:H,3,FALSE)))))))</f>
        <v>GTIP050;GTIP070</v>
      </c>
      <c r="N285" s="9" t="str">
        <f>IF([1]source_data!G287="","",IF([1]source_data!D287="","",VLOOKUP([1]source_data!D287,[1]geo_data!A:I,9,FALSE)))</f>
        <v>Hellingly</v>
      </c>
      <c r="O285" s="9" t="str">
        <f>IF([1]source_data!G287="","",IF([1]source_data!D287="","",VLOOKUP([1]source_data!D287,[1]geo_data!A:I,8,FALSE)))</f>
        <v>E05011648</v>
      </c>
      <c r="P285" s="9" t="str">
        <f>IF([1]source_data!G287="","",IF(LEFT(O285,3)="E05","WD",IF(LEFT(O285,3)="S13","WD",IF(LEFT(O285,3)="W05","WD",IF(LEFT(O285,3)="W06","UA",IF(LEFT(O285,3)="S12","CA",IF(LEFT(O285,3)="E06","UA",IF(LEFT(O285,3)="E07","NMD",IF(LEFT(O285,3)="E08","MD",IF(LEFT(O285,3)="E09","LONB"))))))))))</f>
        <v>WD</v>
      </c>
      <c r="Q285" s="9" t="str">
        <f>IF([1]source_data!G287="","",IF([1]source_data!D287="","",VLOOKUP([1]source_data!D287,[1]geo_data!A:I,7,FALSE)))</f>
        <v>Wealden</v>
      </c>
      <c r="R285" s="9" t="str">
        <f>IF([1]source_data!G287="","",IF([1]source_data!D287="","",VLOOKUP([1]source_data!D287,[1]geo_data!A:I,6,FALSE)))</f>
        <v>E07000065</v>
      </c>
      <c r="S285" s="9" t="str">
        <f>IF([1]source_data!G287="","",IF(LEFT(R285,3)="E05","WD",IF(LEFT(R285,3)="S13","WD",IF(LEFT(R285,3)="W05","WD",IF(LEFT(R285,3)="W06","UA",IF(LEFT(R285,3)="S12","CA",IF(LEFT(R285,3)="E06","UA",IF(LEFT(R285,3)="E07","NMD",IF(LEFT(R285,3)="E08","MD",IF(LEFT(R285,3)="E09","LONB"))))))))))</f>
        <v>NMD</v>
      </c>
      <c r="T285" s="6" t="str">
        <f>IF([1]source_data!G287="","",IF([1]source_data!N287="","",[1]source_data!N287))</f>
        <v>Hardship Grant</v>
      </c>
      <c r="U285" s="10">
        <f>IF([1]source_data!G287="","",[1]tailored_settings!$B$8)</f>
        <v>45622</v>
      </c>
      <c r="V285" s="6" t="str">
        <f>IF([1]source_data!G287="","",[1]tailored_settings!$B$9)</f>
        <v>http://www.longleigh.org/</v>
      </c>
      <c r="W285" s="8">
        <f>IF([1]source_data!G287="","",IF([1]source_data!O287="","",[1]source_data!O287))</f>
        <v>45268</v>
      </c>
      <c r="X285" s="8">
        <f>IF([1]source_data!G287="","",IF([1]source_data!P287="","",[1]source_data!P287))</f>
        <v>45356</v>
      </c>
      <c r="Y285" s="6" t="str">
        <f>IF([1]source_data!G287="","",IF([1]source_data!Q287="","",[1]source_data!Q287))</f>
        <v/>
      </c>
      <c r="Z285" s="11" t="str">
        <f>IF([1]source_data!G287="","",IF([1]source_data!I287="","",[1]tailored_settings!$B$10))</f>
        <v>Primary grant reason</v>
      </c>
      <c r="AA285" s="11" t="str">
        <f>IF([1]source_data!G287="","",IF([1]source_data!I287="","",[1]source_data!I287))</f>
        <v>2. Customer receiving medication and/or therapy for a mental health condition or substance addiction</v>
      </c>
      <c r="AB285" s="11" t="str">
        <f>IF([1]source_data!G287="","",IF([1]source_data!J287="","",[1]tailored_settings!$B$11))</f>
        <v/>
      </c>
      <c r="AC285" s="11" t="str">
        <f>IF([1]source_data!G287="","",IF([1]source_data!J287="","",[1]source_data!J287))</f>
        <v/>
      </c>
      <c r="AD285" s="11" t="str">
        <f>IF([1]source_data!G287="","",IF([1]source_data!K287="","",[1]tailored_settings!$B$12))</f>
        <v>Grant purpose</v>
      </c>
      <c r="AE285" s="11" t="str">
        <f>IF([1]source_data!G287="","",IF([1]source_data!K287="","",[1]source_data!K287))</f>
        <v>Utility vouchers</v>
      </c>
      <c r="AF285" s="11" t="str">
        <f>IF([1]source_data!G287="","",IF([1]source_data!L287="","",[1]tailored_settings!$B$13))</f>
        <v>Grant purpose</v>
      </c>
      <c r="AG285" s="11" t="str">
        <f>IF([1]source_data!G287="","",IF([1]source_data!L287="","",[1]source_data!L287))</f>
        <v>Food vouchers</v>
      </c>
      <c r="AH285" s="11" t="str">
        <f>IF([1]source_data!G287="","",IF([1]source_data!M287="","",[1]tailored_settings!$B$14))</f>
        <v/>
      </c>
      <c r="AI285" s="11" t="str">
        <f>IF([1]source_data!G287="","",IF([1]source_data!M287="","",[1]source_data!M287))</f>
        <v/>
      </c>
    </row>
    <row r="286" spans="1:35" x14ac:dyDescent="0.2">
      <c r="A286" s="6" t="str">
        <f>IF([1]source_data!G288="","",IF(AND([1]source_data!C288&lt;&gt;"",[1]tailored_settings!$B$15="Publish"),CONCATENATE([1]tailored_settings!$B$2&amp;[1]source_data!C288),IF(AND([1]source_data!C288&lt;&gt;"",[1]tailored_settings!$B$15="Do not publish"),CONCATENATE([1]tailored_settings!$B$2&amp;TEXT(ROW(A286)-1,"0000")&amp;"_"&amp;TEXT(F286,"yyyy-mm")),CONCATENATE([1]tailored_settings!$B$2&amp;TEXT(ROW(A286)-1,"0000")&amp;"_"&amp;TEXT(F286,"yyyy-mm")))))</f>
        <v>360G-Longleigh-E23-00324W</v>
      </c>
      <c r="B286" s="6" t="str">
        <f>IF([1]source_data!G288="","",IF([1]source_data!E288&lt;&gt;"",[1]source_data!E288,CONCATENATE("Grant to "&amp;G286)))</f>
        <v>Grant to Individual Recipient</v>
      </c>
      <c r="C286" s="6" t="str">
        <f>IF([1]source_data!G288="","",IF([1]source_data!F288="","",[1]source_data!F288))</f>
        <v>Helping to alleviate financial hardship</v>
      </c>
      <c r="D286" s="7">
        <f>IF([1]source_data!G288="","",IF([1]source_data!G288="","",[1]source_data!G288))</f>
        <v>718.39</v>
      </c>
      <c r="E286" s="6" t="str">
        <f>IF([1]source_data!G288="","",[1]tailored_settings!$B$3)</f>
        <v>GBP</v>
      </c>
      <c r="F286" s="8">
        <f>IF([1]source_data!G288="","",IF([1]source_data!H288="","",[1]source_data!H288))</f>
        <v>45268</v>
      </c>
      <c r="G286" s="6" t="str">
        <f>IF([1]source_data!G288="","",[1]tailored_settings!$B$5)</f>
        <v>Individual Recipient</v>
      </c>
      <c r="H286" s="6" t="str">
        <f>IF([1]source_data!G288="","",IF(AND([1]source_data!A288&lt;&gt;"",[1]tailored_settings!$B$16="Publish"),CONCATENATE([1]tailored_settings!$B$2&amp;[1]source_data!A288),IF(AND([1]source_data!A288&lt;&gt;"",[1]tailored_settings!$B$16="Do not publish"),CONCATENATE([1]tailored_settings!$B$4&amp;TEXT(ROW(A286)-1,"0000")&amp;"_"&amp;TEXT(F286,"yyyy-mm")),CONCATENATE([1]tailored_settings!$B$4&amp;TEXT(ROW(A286)-1,"0000")&amp;"_"&amp;TEXT(F286,"yyyy-mm")))))</f>
        <v>360G-Longleigh-IND-0285_2023-12</v>
      </c>
      <c r="I286" s="6" t="str">
        <f>IF([1]source_data!G288="","",[1]tailored_settings!$B$7)</f>
        <v>Longleigh Foundation</v>
      </c>
      <c r="J286" s="6" t="str">
        <f>IF([1]source_data!G288="","",[1]tailored_settings!$B$6)</f>
        <v>GB-CHC-1169016</v>
      </c>
      <c r="K286" s="6" t="str">
        <f>IF([1]source_data!G288="","",IF([1]source_data!I288="","",VLOOKUP([1]source_data!I288,[1]codelist_mapping!A:C,3,FALSE)))</f>
        <v>GTIR080</v>
      </c>
      <c r="L286" s="6" t="str">
        <f>IF([1]source_data!G288="","",IF([1]source_data!J288="","",VLOOKUP([1]source_data!J288,[1]codelist_mapping!A:C,3,FALSE)))</f>
        <v/>
      </c>
      <c r="M286" s="6" t="str">
        <f>IF([1]source_data!G288="","",IF([1]source_data!K288="","",IF([1]source_data!M288&lt;&gt;"",CONCATENATE(VLOOKUP([1]source_data!K288,[1]codelist_mapping!F:H,3,FALSE)&amp;";"&amp;VLOOKUP([1]source_data!L288,[1]codelist_mapping!F:H,3,FALSE)&amp;";"&amp;VLOOKUP([1]source_data!M288,[1]codelist_mapping!F:H,3,FALSE)),IF([1]source_data!L288&lt;&gt;"",CONCATENATE(VLOOKUP([1]source_data!K288,[1]codelist_mapping!F:H,3,FALSE)&amp;";"&amp;VLOOKUP([1]source_data!L288,[1]codelist_mapping!F:H,3,FALSE)),IF([1]source_data!K288&lt;&gt;"",CONCATENATE(VLOOKUP([1]source_data!K288,[1]codelist_mapping!F:H,3,FALSE)))))))</f>
        <v>GTIP020;GTIP060</v>
      </c>
      <c r="N286" s="9" t="str">
        <f>IF([1]source_data!G288="","",IF([1]source_data!D288="","",VLOOKUP([1]source_data!D288,[1]geo_data!A:I,9,FALSE)))</f>
        <v>Marshwood Vale</v>
      </c>
      <c r="O286" s="9" t="str">
        <f>IF([1]source_data!G288="","",IF([1]source_data!D288="","",VLOOKUP([1]source_data!D288,[1]geo_data!A:I,8,FALSE)))</f>
        <v>E05012707</v>
      </c>
      <c r="P286" s="9" t="str">
        <f>IF([1]source_data!G288="","",IF(LEFT(O286,3)="E05","WD",IF(LEFT(O286,3)="S13","WD",IF(LEFT(O286,3)="W05","WD",IF(LEFT(O286,3)="W06","UA",IF(LEFT(O286,3)="S12","CA",IF(LEFT(O286,3)="E06","UA",IF(LEFT(O286,3)="E07","NMD",IF(LEFT(O286,3)="E08","MD",IF(LEFT(O286,3)="E09","LONB"))))))))))</f>
        <v>WD</v>
      </c>
      <c r="Q286" s="9" t="str">
        <f>IF([1]source_data!G288="","",IF([1]source_data!D288="","",VLOOKUP([1]source_data!D288,[1]geo_data!A:I,7,FALSE)))</f>
        <v>Dorset</v>
      </c>
      <c r="R286" s="9" t="str">
        <f>IF([1]source_data!G288="","",IF([1]source_data!D288="","",VLOOKUP([1]source_data!D288,[1]geo_data!A:I,6,FALSE)))</f>
        <v>E06000059</v>
      </c>
      <c r="S286" s="9" t="str">
        <f>IF([1]source_data!G288="","",IF(LEFT(R286,3)="E05","WD",IF(LEFT(R286,3)="S13","WD",IF(LEFT(R286,3)="W05","WD",IF(LEFT(R286,3)="W06","UA",IF(LEFT(R286,3)="S12","CA",IF(LEFT(R286,3)="E06","UA",IF(LEFT(R286,3)="E07","NMD",IF(LEFT(R286,3)="E08","MD",IF(LEFT(R286,3)="E09","LONB"))))))))))</f>
        <v>UA</v>
      </c>
      <c r="T286" s="6" t="str">
        <f>IF([1]source_data!G288="","",IF([1]source_data!N288="","",[1]source_data!N288))</f>
        <v>Hardship Grant</v>
      </c>
      <c r="U286" s="10">
        <f>IF([1]source_data!G288="","",[1]tailored_settings!$B$8)</f>
        <v>45622</v>
      </c>
      <c r="V286" s="6" t="str">
        <f>IF([1]source_data!G288="","",[1]tailored_settings!$B$9)</f>
        <v>http://www.longleigh.org/</v>
      </c>
      <c r="W286" s="8">
        <f>IF([1]source_data!G288="","",IF([1]source_data!O288="","",[1]source_data!O288))</f>
        <v>45268</v>
      </c>
      <c r="X286" s="8">
        <f>IF([1]source_data!G288="","",IF([1]source_data!P288="","",[1]source_data!P288))</f>
        <v>45314</v>
      </c>
      <c r="Y286" s="6" t="str">
        <f>IF([1]source_data!G288="","",IF([1]source_data!Q288="","",[1]source_data!Q288))</f>
        <v/>
      </c>
      <c r="Z286" s="11" t="str">
        <f>IF([1]source_data!G288="","",IF([1]source_data!I288="","",[1]tailored_settings!$B$10))</f>
        <v>Primary grant reason</v>
      </c>
      <c r="AA286" s="11" t="str">
        <f>IF([1]source_data!G288="","",IF([1]source_data!I288="","",[1]source_data!I288))</f>
        <v>3  Customer/family moving from homelessness/supported living into independent living</v>
      </c>
      <c r="AB286" s="11" t="str">
        <f>IF([1]source_data!G288="","",IF([1]source_data!J288="","",[1]tailored_settings!$B$11))</f>
        <v/>
      </c>
      <c r="AC286" s="11" t="str">
        <f>IF([1]source_data!G288="","",IF([1]source_data!J288="","",[1]source_data!J288))</f>
        <v/>
      </c>
      <c r="AD286" s="11" t="str">
        <f>IF([1]source_data!G288="","",IF([1]source_data!K288="","",[1]tailored_settings!$B$12))</f>
        <v>Grant purpose</v>
      </c>
      <c r="AE286" s="11" t="str">
        <f>IF([1]source_data!G288="","",IF([1]source_data!K288="","",[1]source_data!K288))</f>
        <v xml:space="preserve">Furniture </v>
      </c>
      <c r="AF286" s="11" t="str">
        <f>IF([1]source_data!G288="","",IF([1]source_data!L288="","",[1]tailored_settings!$B$13))</f>
        <v>Grant purpose</v>
      </c>
      <c r="AG286" s="11" t="str">
        <f>IF([1]source_data!G288="","",IF([1]source_data!L288="","",[1]source_data!L288))</f>
        <v>Voucher for small household items</v>
      </c>
      <c r="AH286" s="11" t="str">
        <f>IF([1]source_data!G288="","",IF([1]source_data!M288="","",[1]tailored_settings!$B$14))</f>
        <v/>
      </c>
      <c r="AI286" s="11" t="str">
        <f>IF([1]source_data!G288="","",IF([1]source_data!M288="","",[1]source_data!M288))</f>
        <v/>
      </c>
    </row>
    <row r="287" spans="1:35" x14ac:dyDescent="0.2">
      <c r="A287" s="6" t="str">
        <f>IF([1]source_data!G289="","",IF(AND([1]source_data!C289&lt;&gt;"",[1]tailored_settings!$B$15="Publish"),CONCATENATE([1]tailored_settings!$B$2&amp;[1]source_data!C289),IF(AND([1]source_data!C289&lt;&gt;"",[1]tailored_settings!$B$15="Do not publish"),CONCATENATE([1]tailored_settings!$B$2&amp;TEXT(ROW(A287)-1,"0000")&amp;"_"&amp;TEXT(F287,"yyyy-mm")),CONCATENATE([1]tailored_settings!$B$2&amp;TEXT(ROW(A287)-1,"0000")&amp;"_"&amp;TEXT(F287,"yyyy-mm")))))</f>
        <v>360G-Longleigh-E23-00325W</v>
      </c>
      <c r="B287" s="6" t="str">
        <f>IF([1]source_data!G289="","",IF([1]source_data!E289&lt;&gt;"",[1]source_data!E289,CONCATENATE("Grant to "&amp;G287)))</f>
        <v>Grant to Individual Recipient</v>
      </c>
      <c r="C287" s="6" t="str">
        <f>IF([1]source_data!G289="","",IF([1]source_data!F289="","",[1]source_data!F289))</f>
        <v>Providing financial aid during a time of crisis</v>
      </c>
      <c r="D287" s="7">
        <f>IF([1]source_data!G289="","",IF([1]source_data!G289="","",[1]source_data!G289))</f>
        <v>300</v>
      </c>
      <c r="E287" s="6" t="str">
        <f>IF([1]source_data!G289="","",[1]tailored_settings!$B$3)</f>
        <v>GBP</v>
      </c>
      <c r="F287" s="8">
        <f>IF([1]source_data!G289="","",IF([1]source_data!H289="","",[1]source_data!H289))</f>
        <v>45268</v>
      </c>
      <c r="G287" s="6" t="str">
        <f>IF([1]source_data!G289="","",[1]tailored_settings!$B$5)</f>
        <v>Individual Recipient</v>
      </c>
      <c r="H287" s="6" t="str">
        <f>IF([1]source_data!G289="","",IF(AND([1]source_data!A289&lt;&gt;"",[1]tailored_settings!$B$16="Publish"),CONCATENATE([1]tailored_settings!$B$2&amp;[1]source_data!A289),IF(AND([1]source_data!A289&lt;&gt;"",[1]tailored_settings!$B$16="Do not publish"),CONCATENATE([1]tailored_settings!$B$4&amp;TEXT(ROW(A287)-1,"0000")&amp;"_"&amp;TEXT(F287,"yyyy-mm")),CONCATENATE([1]tailored_settings!$B$4&amp;TEXT(ROW(A287)-1,"0000")&amp;"_"&amp;TEXT(F287,"yyyy-mm")))))</f>
        <v>360G-Longleigh-IND-0286_2023-12</v>
      </c>
      <c r="I287" s="6" t="str">
        <f>IF([1]source_data!G289="","",[1]tailored_settings!$B$7)</f>
        <v>Longleigh Foundation</v>
      </c>
      <c r="J287" s="6" t="str">
        <f>IF([1]source_data!G289="","",[1]tailored_settings!$B$6)</f>
        <v>GB-CHC-1169016</v>
      </c>
      <c r="K287" s="6" t="str">
        <f>IF([1]source_data!G289="","",IF([1]source_data!I289="","",VLOOKUP([1]source_data!I289,[1]codelist_mapping!A:C,3,FALSE)))</f>
        <v>GTIR060</v>
      </c>
      <c r="L287" s="6" t="str">
        <f>IF([1]source_data!G289="","",IF([1]source_data!J289="","",VLOOKUP([1]source_data!J289,[1]codelist_mapping!A:C,3,FALSE)))</f>
        <v/>
      </c>
      <c r="M287" s="6" t="str">
        <f>IF([1]source_data!G289="","",IF([1]source_data!K289="","",IF([1]source_data!M289&lt;&gt;"",CONCATENATE(VLOOKUP([1]source_data!K289,[1]codelist_mapping!F:H,3,FALSE)&amp;";"&amp;VLOOKUP([1]source_data!L289,[1]codelist_mapping!F:H,3,FALSE)&amp;";"&amp;VLOOKUP([1]source_data!M289,[1]codelist_mapping!F:H,3,FALSE)),IF([1]source_data!L289&lt;&gt;"",CONCATENATE(VLOOKUP([1]source_data!K289,[1]codelist_mapping!F:H,3,FALSE)&amp;";"&amp;VLOOKUP([1]source_data!L289,[1]codelist_mapping!F:H,3,FALSE)),IF([1]source_data!K289&lt;&gt;"",CONCATENATE(VLOOKUP([1]source_data!K289,[1]codelist_mapping!F:H,3,FALSE)))))))</f>
        <v>GTIP070</v>
      </c>
      <c r="N287" s="9" t="str">
        <f>IF([1]source_data!G289="","",IF([1]source_data!D289="","",VLOOKUP([1]source_data!D289,[1]geo_data!A:I,9,FALSE)))</f>
        <v>Biggleswade West</v>
      </c>
      <c r="O287" s="9" t="str">
        <f>IF([1]source_data!G289="","",IF([1]source_data!D289="","",VLOOKUP([1]source_data!D289,[1]geo_data!A:I,8,FALSE)))</f>
        <v>E05014399</v>
      </c>
      <c r="P287" s="9" t="str">
        <f>IF([1]source_data!G289="","",IF(LEFT(O287,3)="E05","WD",IF(LEFT(O287,3)="S13","WD",IF(LEFT(O287,3)="W05","WD",IF(LEFT(O287,3)="W06","UA",IF(LEFT(O287,3)="S12","CA",IF(LEFT(O287,3)="E06","UA",IF(LEFT(O287,3)="E07","NMD",IF(LEFT(O287,3)="E08","MD",IF(LEFT(O287,3)="E09","LONB"))))))))))</f>
        <v>WD</v>
      </c>
      <c r="Q287" s="9" t="str">
        <f>IF([1]source_data!G289="","",IF([1]source_data!D289="","",VLOOKUP([1]source_data!D289,[1]geo_data!A:I,7,FALSE)))</f>
        <v>Central Bedfordshire</v>
      </c>
      <c r="R287" s="9" t="str">
        <f>IF([1]source_data!G289="","",IF([1]source_data!D289="","",VLOOKUP([1]source_data!D289,[1]geo_data!A:I,6,FALSE)))</f>
        <v>E06000056</v>
      </c>
      <c r="S287" s="9" t="str">
        <f>IF([1]source_data!G289="","",IF(LEFT(R287,3)="E05","WD",IF(LEFT(R287,3)="S13","WD",IF(LEFT(R287,3)="W05","WD",IF(LEFT(R287,3)="W06","UA",IF(LEFT(R287,3)="S12","CA",IF(LEFT(R287,3)="E06","UA",IF(LEFT(R287,3)="E07","NMD",IF(LEFT(R287,3)="E08","MD",IF(LEFT(R287,3)="E09","LONB"))))))))))</f>
        <v>UA</v>
      </c>
      <c r="T287" s="6" t="str">
        <f>IF([1]source_data!G289="","",IF([1]source_data!N289="","",[1]source_data!N289))</f>
        <v>Crisis Grant</v>
      </c>
      <c r="U287" s="10">
        <f>IF([1]source_data!G289="","",[1]tailored_settings!$B$8)</f>
        <v>45622</v>
      </c>
      <c r="V287" s="6" t="str">
        <f>IF([1]source_data!G289="","",[1]tailored_settings!$B$9)</f>
        <v>http://www.longleigh.org/</v>
      </c>
      <c r="W287" s="8">
        <f>IF([1]source_data!G289="","",IF([1]source_data!O289="","",[1]source_data!O289))</f>
        <v>45268</v>
      </c>
      <c r="X287" s="8">
        <f>IF([1]source_data!G289="","",IF([1]source_data!P289="","",[1]source_data!P289))</f>
        <v>45330</v>
      </c>
      <c r="Y287" s="6" t="str">
        <f>IF([1]source_data!G289="","",IF([1]source_data!Q289="","",[1]source_data!Q289))</f>
        <v/>
      </c>
      <c r="Z287" s="11" t="str">
        <f>IF([1]source_data!G289="","",IF([1]source_data!I289="","",[1]tailored_settings!$B$10))</f>
        <v>Primary grant reason</v>
      </c>
      <c r="AA287" s="11" t="str">
        <f>IF([1]source_data!G289="","",IF([1]source_data!I289="","",[1]source_data!I289))</f>
        <v>4. Customer/family fleeing from a violent or abusive relationship</v>
      </c>
      <c r="AB287" s="11" t="str">
        <f>IF([1]source_data!G289="","",IF([1]source_data!J289="","",[1]tailored_settings!$B$11))</f>
        <v/>
      </c>
      <c r="AC287" s="11" t="str">
        <f>IF([1]source_data!G289="","",IF([1]source_data!J289="","",[1]source_data!J289))</f>
        <v/>
      </c>
      <c r="AD287" s="11" t="str">
        <f>IF([1]source_data!G289="","",IF([1]source_data!K289="","",[1]tailored_settings!$B$12))</f>
        <v>Grant purpose</v>
      </c>
      <c r="AE287" s="11" t="str">
        <f>IF([1]source_data!G289="","",IF([1]source_data!K289="","",[1]source_data!K289))</f>
        <v>Food vouchers</v>
      </c>
      <c r="AF287" s="11" t="str">
        <f>IF([1]source_data!G289="","",IF([1]source_data!L289="","",[1]tailored_settings!$B$13))</f>
        <v/>
      </c>
      <c r="AG287" s="11" t="str">
        <f>IF([1]source_data!G289="","",IF([1]source_data!L289="","",[1]source_data!L289))</f>
        <v/>
      </c>
      <c r="AH287" s="11" t="str">
        <f>IF([1]source_data!G289="","",IF([1]source_data!M289="","",[1]tailored_settings!$B$14))</f>
        <v/>
      </c>
      <c r="AI287" s="11" t="str">
        <f>IF([1]source_data!G289="","",IF([1]source_data!M289="","",[1]source_data!M289))</f>
        <v/>
      </c>
    </row>
    <row r="288" spans="1:35" x14ac:dyDescent="0.2">
      <c r="A288" s="6" t="str">
        <f>IF([1]source_data!G290="","",IF(AND([1]source_data!C290&lt;&gt;"",[1]tailored_settings!$B$15="Publish"),CONCATENATE([1]tailored_settings!$B$2&amp;[1]source_data!C290),IF(AND([1]source_data!C290&lt;&gt;"",[1]tailored_settings!$B$15="Do not publish"),CONCATENATE([1]tailored_settings!$B$2&amp;TEXT(ROW(A288)-1,"0000")&amp;"_"&amp;TEXT(F288,"yyyy-mm")),CONCATENATE([1]tailored_settings!$B$2&amp;TEXT(ROW(A288)-1,"0000")&amp;"_"&amp;TEXT(F288,"yyyy-mm")))))</f>
        <v>360G-Longleigh-E23-00327W</v>
      </c>
      <c r="B288" s="6" t="str">
        <f>IF([1]source_data!G290="","",IF([1]source_data!E290&lt;&gt;"",[1]source_data!E290,CONCATENATE("Grant to "&amp;G288)))</f>
        <v>Grant to Individual Recipient</v>
      </c>
      <c r="C288" s="6" t="str">
        <f>IF([1]source_data!G290="","",IF([1]source_data!F290="","",[1]source_data!F290))</f>
        <v>Providing financial aid during a time of crisis</v>
      </c>
      <c r="D288" s="7">
        <f>IF([1]source_data!G290="","",IF([1]source_data!G290="","",[1]source_data!G290))</f>
        <v>450</v>
      </c>
      <c r="E288" s="6" t="str">
        <f>IF([1]source_data!G290="","",[1]tailored_settings!$B$3)</f>
        <v>GBP</v>
      </c>
      <c r="F288" s="8">
        <f>IF([1]source_data!G290="","",IF([1]source_data!H290="","",[1]source_data!H290))</f>
        <v>45271</v>
      </c>
      <c r="G288" s="6" t="str">
        <f>IF([1]source_data!G290="","",[1]tailored_settings!$B$5)</f>
        <v>Individual Recipient</v>
      </c>
      <c r="H288" s="6" t="str">
        <f>IF([1]source_data!G290="","",IF(AND([1]source_data!A290&lt;&gt;"",[1]tailored_settings!$B$16="Publish"),CONCATENATE([1]tailored_settings!$B$2&amp;[1]source_data!A290),IF(AND([1]source_data!A290&lt;&gt;"",[1]tailored_settings!$B$16="Do not publish"),CONCATENATE([1]tailored_settings!$B$4&amp;TEXT(ROW(A288)-1,"0000")&amp;"_"&amp;TEXT(F288,"yyyy-mm")),CONCATENATE([1]tailored_settings!$B$4&amp;TEXT(ROW(A288)-1,"0000")&amp;"_"&amp;TEXT(F288,"yyyy-mm")))))</f>
        <v>360G-Longleigh-IND-0287_2023-12</v>
      </c>
      <c r="I288" s="6" t="str">
        <f>IF([1]source_data!G290="","",[1]tailored_settings!$B$7)</f>
        <v>Longleigh Foundation</v>
      </c>
      <c r="J288" s="6" t="str">
        <f>IF([1]source_data!G290="","",[1]tailored_settings!$B$6)</f>
        <v>GB-CHC-1169016</v>
      </c>
      <c r="K288" s="6" t="str">
        <f>IF([1]source_data!G290="","",IF([1]source_data!I290="","",VLOOKUP([1]source_data!I290,[1]codelist_mapping!A:C,3,FALSE)))</f>
        <v>GTIR080</v>
      </c>
      <c r="L288" s="6" t="str">
        <f>IF([1]source_data!G290="","",IF([1]source_data!J290="","",VLOOKUP([1]source_data!J290,[1]codelist_mapping!A:C,3,FALSE)))</f>
        <v/>
      </c>
      <c r="M288" s="6" t="str">
        <f>IF([1]source_data!G290="","",IF([1]source_data!K290="","",IF([1]source_data!M290&lt;&gt;"",CONCATENATE(VLOOKUP([1]source_data!K290,[1]codelist_mapping!F:H,3,FALSE)&amp;";"&amp;VLOOKUP([1]source_data!L290,[1]codelist_mapping!F:H,3,FALSE)&amp;";"&amp;VLOOKUP([1]source_data!M290,[1]codelist_mapping!F:H,3,FALSE)),IF([1]source_data!L290&lt;&gt;"",CONCATENATE(VLOOKUP([1]source_data!K290,[1]codelist_mapping!F:H,3,FALSE)&amp;";"&amp;VLOOKUP([1]source_data!L290,[1]codelist_mapping!F:H,3,FALSE)),IF([1]source_data!K290&lt;&gt;"",CONCATENATE(VLOOKUP([1]source_data!K290,[1]codelist_mapping!F:H,3,FALSE)))))))</f>
        <v>GTIP100;GTIP070;GTIP080</v>
      </c>
      <c r="N288" s="9" t="str">
        <f>IF([1]source_data!G290="","",IF([1]source_data!D290="","",VLOOKUP([1]source_data!D290,[1]geo_data!A:I,9,FALSE)))</f>
        <v>West Hill &amp; North Laine</v>
      </c>
      <c r="O288" s="9" t="str">
        <f>IF([1]source_data!G290="","",IF([1]source_data!D290="","",VLOOKUP([1]source_data!D290,[1]geo_data!A:I,8,FALSE)))</f>
        <v>E05015415</v>
      </c>
      <c r="P288" s="9" t="str">
        <f>IF([1]source_data!G290="","",IF(LEFT(O288,3)="E05","WD",IF(LEFT(O288,3)="S13","WD",IF(LEFT(O288,3)="W05","WD",IF(LEFT(O288,3)="W06","UA",IF(LEFT(O288,3)="S12","CA",IF(LEFT(O288,3)="E06","UA",IF(LEFT(O288,3)="E07","NMD",IF(LEFT(O288,3)="E08","MD",IF(LEFT(O288,3)="E09","LONB"))))))))))</f>
        <v>WD</v>
      </c>
      <c r="Q288" s="9" t="str">
        <f>IF([1]source_data!G290="","",IF([1]source_data!D290="","",VLOOKUP([1]source_data!D290,[1]geo_data!A:I,7,FALSE)))</f>
        <v>Brighton and Hove</v>
      </c>
      <c r="R288" s="9" t="str">
        <f>IF([1]source_data!G290="","",IF([1]source_data!D290="","",VLOOKUP([1]source_data!D290,[1]geo_data!A:I,6,FALSE)))</f>
        <v>E06000043</v>
      </c>
      <c r="S288" s="9" t="str">
        <f>IF([1]source_data!G290="","",IF(LEFT(R288,3)="E05","WD",IF(LEFT(R288,3)="S13","WD",IF(LEFT(R288,3)="W05","WD",IF(LEFT(R288,3)="W06","UA",IF(LEFT(R288,3)="S12","CA",IF(LEFT(R288,3)="E06","UA",IF(LEFT(R288,3)="E07","NMD",IF(LEFT(R288,3)="E08","MD",IF(LEFT(R288,3)="E09","LONB"))))))))))</f>
        <v>UA</v>
      </c>
      <c r="T288" s="6" t="str">
        <f>IF([1]source_data!G290="","",IF([1]source_data!N290="","",[1]source_data!N290))</f>
        <v>Crisis Grant</v>
      </c>
      <c r="U288" s="10">
        <f>IF([1]source_data!G290="","",[1]tailored_settings!$B$8)</f>
        <v>45622</v>
      </c>
      <c r="V288" s="6" t="str">
        <f>IF([1]source_data!G290="","",[1]tailored_settings!$B$9)</f>
        <v>http://www.longleigh.org/</v>
      </c>
      <c r="W288" s="8">
        <f>IF([1]source_data!G290="","",IF([1]source_data!O290="","",[1]source_data!O290))</f>
        <v>45271</v>
      </c>
      <c r="X288" s="8">
        <f>IF([1]source_data!G290="","",IF([1]source_data!P290="","",[1]source_data!P290))</f>
        <v>45330</v>
      </c>
      <c r="Y288" s="6" t="str">
        <f>IF([1]source_data!G290="","",IF([1]source_data!Q290="","",[1]source_data!Q290))</f>
        <v/>
      </c>
      <c r="Z288" s="11" t="str">
        <f>IF([1]source_data!G290="","",IF([1]source_data!I290="","",[1]tailored_settings!$B$10))</f>
        <v>Primary grant reason</v>
      </c>
      <c r="AA288" s="11" t="str">
        <f>IF([1]source_data!G290="","",IF([1]source_data!I290="","",[1]source_data!I290))</f>
        <v>3  Customer/family moving from homelessness/supported living into independent living</v>
      </c>
      <c r="AB288" s="11" t="str">
        <f>IF([1]source_data!G290="","",IF([1]source_data!J290="","",[1]tailored_settings!$B$11))</f>
        <v/>
      </c>
      <c r="AC288" s="11" t="str">
        <f>IF([1]source_data!G290="","",IF([1]source_data!J290="","",[1]source_data!J290))</f>
        <v/>
      </c>
      <c r="AD288" s="11" t="str">
        <f>IF([1]source_data!G290="","",IF([1]source_data!K290="","",[1]tailored_settings!$B$12))</f>
        <v>Grant purpose</v>
      </c>
      <c r="AE288" s="11" t="str">
        <f>IF([1]source_data!G290="","",IF([1]source_data!K290="","",[1]source_data!K290))</f>
        <v>Travel Costs</v>
      </c>
      <c r="AF288" s="11" t="str">
        <f>IF([1]source_data!G290="","",IF([1]source_data!L290="","",[1]tailored_settings!$B$13))</f>
        <v>Grant purpose</v>
      </c>
      <c r="AG288" s="11" t="str">
        <f>IF([1]source_data!G290="","",IF([1]source_data!L290="","",[1]source_data!L290))</f>
        <v>Food vouchers</v>
      </c>
      <c r="AH288" s="11" t="str">
        <f>IF([1]source_data!G290="","",IF([1]source_data!M290="","",[1]tailored_settings!$B$14))</f>
        <v>Grant purpose</v>
      </c>
      <c r="AI288" s="11" t="str">
        <f>IF([1]source_data!G290="","",IF([1]source_data!M290="","",[1]source_data!M290))</f>
        <v>Clothing</v>
      </c>
    </row>
    <row r="289" spans="1:35" x14ac:dyDescent="0.2">
      <c r="A289" s="6" t="str">
        <f>IF([1]source_data!G291="","",IF(AND([1]source_data!C291&lt;&gt;"",[1]tailored_settings!$B$15="Publish"),CONCATENATE([1]tailored_settings!$B$2&amp;[1]source_data!C291),IF(AND([1]source_data!C291&lt;&gt;"",[1]tailored_settings!$B$15="Do not publish"),CONCATENATE([1]tailored_settings!$B$2&amp;TEXT(ROW(A289)-1,"0000")&amp;"_"&amp;TEXT(F289,"yyyy-mm")),CONCATENATE([1]tailored_settings!$B$2&amp;TEXT(ROW(A289)-1,"0000")&amp;"_"&amp;TEXT(F289,"yyyy-mm")))))</f>
        <v>360G-Longleigh-E23-00328W</v>
      </c>
      <c r="B289" s="6" t="str">
        <f>IF([1]source_data!G291="","",IF([1]source_data!E291&lt;&gt;"",[1]source_data!E291,CONCATENATE("Grant to "&amp;G289)))</f>
        <v>Grant to Individual Recipient</v>
      </c>
      <c r="C289" s="6" t="str">
        <f>IF([1]source_data!G291="","",IF([1]source_data!F291="","",[1]source_data!F291))</f>
        <v>Providing financial aid during a time of crisis</v>
      </c>
      <c r="D289" s="7">
        <f>IF([1]source_data!G291="","",IF([1]source_data!G291="","",[1]source_data!G291))</f>
        <v>350</v>
      </c>
      <c r="E289" s="6" t="str">
        <f>IF([1]source_data!G291="","",[1]tailored_settings!$B$3)</f>
        <v>GBP</v>
      </c>
      <c r="F289" s="8">
        <f>IF([1]source_data!G291="","",IF([1]source_data!H291="","",[1]source_data!H291))</f>
        <v>45271</v>
      </c>
      <c r="G289" s="6" t="str">
        <f>IF([1]source_data!G291="","",[1]tailored_settings!$B$5)</f>
        <v>Individual Recipient</v>
      </c>
      <c r="H289" s="6" t="str">
        <f>IF([1]source_data!G291="","",IF(AND([1]source_data!A291&lt;&gt;"",[1]tailored_settings!$B$16="Publish"),CONCATENATE([1]tailored_settings!$B$2&amp;[1]source_data!A291),IF(AND([1]source_data!A291&lt;&gt;"",[1]tailored_settings!$B$16="Do not publish"),CONCATENATE([1]tailored_settings!$B$4&amp;TEXT(ROW(A289)-1,"0000")&amp;"_"&amp;TEXT(F289,"yyyy-mm")),CONCATENATE([1]tailored_settings!$B$4&amp;TEXT(ROW(A289)-1,"0000")&amp;"_"&amp;TEXT(F289,"yyyy-mm")))))</f>
        <v>360G-Longleigh-IND-0288_2023-12</v>
      </c>
      <c r="I289" s="6" t="str">
        <f>IF([1]source_data!G291="","",[1]tailored_settings!$B$7)</f>
        <v>Longleigh Foundation</v>
      </c>
      <c r="J289" s="6" t="str">
        <f>IF([1]source_data!G291="","",[1]tailored_settings!$B$6)</f>
        <v>GB-CHC-1169016</v>
      </c>
      <c r="K289" s="6" t="str">
        <f>IF([1]source_data!G291="","",IF([1]source_data!I291="","",VLOOKUP([1]source_data!I291,[1]codelist_mapping!A:C,3,FALSE)))</f>
        <v>GTIR080</v>
      </c>
      <c r="L289" s="6" t="str">
        <f>IF([1]source_data!G291="","",IF([1]source_data!J291="","",VLOOKUP([1]source_data!J291,[1]codelist_mapping!A:C,3,FALSE)))</f>
        <v/>
      </c>
      <c r="M289" s="6" t="str">
        <f>IF([1]source_data!G291="","",IF([1]source_data!K291="","",IF([1]source_data!M291&lt;&gt;"",CONCATENATE(VLOOKUP([1]source_data!K291,[1]codelist_mapping!F:H,3,FALSE)&amp;";"&amp;VLOOKUP([1]source_data!L291,[1]codelist_mapping!F:H,3,FALSE)&amp;";"&amp;VLOOKUP([1]source_data!M291,[1]codelist_mapping!F:H,3,FALSE)),IF([1]source_data!L291&lt;&gt;"",CONCATENATE(VLOOKUP([1]source_data!K291,[1]codelist_mapping!F:H,3,FALSE)&amp;";"&amp;VLOOKUP([1]source_data!L291,[1]codelist_mapping!F:H,3,FALSE)),IF([1]source_data!K291&lt;&gt;"",CONCATENATE(VLOOKUP([1]source_data!K291,[1]codelist_mapping!F:H,3,FALSE)))))))</f>
        <v>GTIP080;GTIP100;GTIP070</v>
      </c>
      <c r="N289" s="9" t="str">
        <f>IF([1]source_data!G291="","",IF([1]source_data!D291="","",VLOOKUP([1]source_data!D291,[1]geo_data!A:I,9,FALSE)))</f>
        <v>West Hill &amp; North Laine</v>
      </c>
      <c r="O289" s="9" t="str">
        <f>IF([1]source_data!G291="","",IF([1]source_data!D291="","",VLOOKUP([1]source_data!D291,[1]geo_data!A:I,8,FALSE)))</f>
        <v>E05015415</v>
      </c>
      <c r="P289" s="9" t="str">
        <f>IF([1]source_data!G291="","",IF(LEFT(O289,3)="E05","WD",IF(LEFT(O289,3)="S13","WD",IF(LEFT(O289,3)="W05","WD",IF(LEFT(O289,3)="W06","UA",IF(LEFT(O289,3)="S12","CA",IF(LEFT(O289,3)="E06","UA",IF(LEFT(O289,3)="E07","NMD",IF(LEFT(O289,3)="E08","MD",IF(LEFT(O289,3)="E09","LONB"))))))))))</f>
        <v>WD</v>
      </c>
      <c r="Q289" s="9" t="str">
        <f>IF([1]source_data!G291="","",IF([1]source_data!D291="","",VLOOKUP([1]source_data!D291,[1]geo_data!A:I,7,FALSE)))</f>
        <v>Brighton and Hove</v>
      </c>
      <c r="R289" s="9" t="str">
        <f>IF([1]source_data!G291="","",IF([1]source_data!D291="","",VLOOKUP([1]source_data!D291,[1]geo_data!A:I,6,FALSE)))</f>
        <v>E06000043</v>
      </c>
      <c r="S289" s="9" t="str">
        <f>IF([1]source_data!G291="","",IF(LEFT(R289,3)="E05","WD",IF(LEFT(R289,3)="S13","WD",IF(LEFT(R289,3)="W05","WD",IF(LEFT(R289,3)="W06","UA",IF(LEFT(R289,3)="S12","CA",IF(LEFT(R289,3)="E06","UA",IF(LEFT(R289,3)="E07","NMD",IF(LEFT(R289,3)="E08","MD",IF(LEFT(R289,3)="E09","LONB"))))))))))</f>
        <v>UA</v>
      </c>
      <c r="T289" s="6" t="str">
        <f>IF([1]source_data!G291="","",IF([1]source_data!N291="","",[1]source_data!N291))</f>
        <v>Crisis Grant</v>
      </c>
      <c r="U289" s="10">
        <f>IF([1]source_data!G291="","",[1]tailored_settings!$B$8)</f>
        <v>45622</v>
      </c>
      <c r="V289" s="6" t="str">
        <f>IF([1]source_data!G291="","",[1]tailored_settings!$B$9)</f>
        <v>http://www.longleigh.org/</v>
      </c>
      <c r="W289" s="8">
        <f>IF([1]source_data!G291="","",IF([1]source_data!O291="","",[1]source_data!O291))</f>
        <v>45271</v>
      </c>
      <c r="X289" s="8">
        <f>IF([1]source_data!G291="","",IF([1]source_data!P291="","",[1]source_data!P291))</f>
        <v>45302</v>
      </c>
      <c r="Y289" s="6" t="str">
        <f>IF([1]source_data!G291="","",IF([1]source_data!Q291="","",[1]source_data!Q291))</f>
        <v/>
      </c>
      <c r="Z289" s="11" t="str">
        <f>IF([1]source_data!G291="","",IF([1]source_data!I291="","",[1]tailored_settings!$B$10))</f>
        <v>Primary grant reason</v>
      </c>
      <c r="AA289" s="11" t="str">
        <f>IF([1]source_data!G291="","",IF([1]source_data!I291="","",[1]source_data!I291))</f>
        <v>3  Customer/family moving from homelessness/supported living into independent living</v>
      </c>
      <c r="AB289" s="11" t="str">
        <f>IF([1]source_data!G291="","",IF([1]source_data!J291="","",[1]tailored_settings!$B$11))</f>
        <v/>
      </c>
      <c r="AC289" s="11" t="str">
        <f>IF([1]source_data!G291="","",IF([1]source_data!J291="","",[1]source_data!J291))</f>
        <v/>
      </c>
      <c r="AD289" s="11" t="str">
        <f>IF([1]source_data!G291="","",IF([1]source_data!K291="","",[1]tailored_settings!$B$12))</f>
        <v>Grant purpose</v>
      </c>
      <c r="AE289" s="11" t="str">
        <f>IF([1]source_data!G291="","",IF([1]source_data!K291="","",[1]source_data!K291))</f>
        <v>Clothing</v>
      </c>
      <c r="AF289" s="11" t="str">
        <f>IF([1]source_data!G291="","",IF([1]source_data!L291="","",[1]tailored_settings!$B$13))</f>
        <v>Grant purpose</v>
      </c>
      <c r="AG289" s="11" t="str">
        <f>IF([1]source_data!G291="","",IF([1]source_data!L291="","",[1]source_data!L291))</f>
        <v>Travel costs</v>
      </c>
      <c r="AH289" s="11" t="str">
        <f>IF([1]source_data!G291="","",IF([1]source_data!M291="","",[1]tailored_settings!$B$14))</f>
        <v>Grant purpose</v>
      </c>
      <c r="AI289" s="11" t="str">
        <f>IF([1]source_data!G291="","",IF([1]source_data!M291="","",[1]source_data!M291))</f>
        <v>Food vouchers</v>
      </c>
    </row>
    <row r="290" spans="1:35" x14ac:dyDescent="0.2">
      <c r="A290" s="6" t="str">
        <f>IF([1]source_data!G292="","",IF(AND([1]source_data!C292&lt;&gt;"",[1]tailored_settings!$B$15="Publish"),CONCATENATE([1]tailored_settings!$B$2&amp;[1]source_data!C292),IF(AND([1]source_data!C292&lt;&gt;"",[1]tailored_settings!$B$15="Do not publish"),CONCATENATE([1]tailored_settings!$B$2&amp;TEXT(ROW(A290)-1,"0000")&amp;"_"&amp;TEXT(F290,"yyyy-mm")),CONCATENATE([1]tailored_settings!$B$2&amp;TEXT(ROW(A290)-1,"0000")&amp;"_"&amp;TEXT(F290,"yyyy-mm")))))</f>
        <v>360G-Longleigh-E23-00330W</v>
      </c>
      <c r="B290" s="6" t="str">
        <f>IF([1]source_data!G292="","",IF([1]source_data!E292&lt;&gt;"",[1]source_data!E292,CONCATENATE("Grant to "&amp;G290)))</f>
        <v>Grant to Individual Recipient</v>
      </c>
      <c r="C290" s="6" t="str">
        <f>IF([1]source_data!G292="","",IF([1]source_data!F292="","",[1]source_data!F292))</f>
        <v>Helping to alleviate financial hardship</v>
      </c>
      <c r="D290" s="7">
        <f>IF([1]source_data!G292="","",IF([1]source_data!G292="","",[1]source_data!G292))</f>
        <v>891.97</v>
      </c>
      <c r="E290" s="6" t="str">
        <f>IF([1]source_data!G292="","",[1]tailored_settings!$B$3)</f>
        <v>GBP</v>
      </c>
      <c r="F290" s="8">
        <f>IF([1]source_data!G292="","",IF([1]source_data!H292="","",[1]source_data!H292))</f>
        <v>45272</v>
      </c>
      <c r="G290" s="6" t="str">
        <f>IF([1]source_data!G292="","",[1]tailored_settings!$B$5)</f>
        <v>Individual Recipient</v>
      </c>
      <c r="H290" s="6" t="str">
        <f>IF([1]source_data!G292="","",IF(AND([1]source_data!A292&lt;&gt;"",[1]tailored_settings!$B$16="Publish"),CONCATENATE([1]tailored_settings!$B$2&amp;[1]source_data!A292),IF(AND([1]source_data!A292&lt;&gt;"",[1]tailored_settings!$B$16="Do not publish"),CONCATENATE([1]tailored_settings!$B$4&amp;TEXT(ROW(A290)-1,"0000")&amp;"_"&amp;TEXT(F290,"yyyy-mm")),CONCATENATE([1]tailored_settings!$B$4&amp;TEXT(ROW(A290)-1,"0000")&amp;"_"&amp;TEXT(F290,"yyyy-mm")))))</f>
        <v>360G-Longleigh-IND-0289_2023-12</v>
      </c>
      <c r="I290" s="6" t="str">
        <f>IF([1]source_data!G292="","",[1]tailored_settings!$B$7)</f>
        <v>Longleigh Foundation</v>
      </c>
      <c r="J290" s="6" t="str">
        <f>IF([1]source_data!G292="","",[1]tailored_settings!$B$6)</f>
        <v>GB-CHC-1169016</v>
      </c>
      <c r="K290" s="6" t="str">
        <f>IF([1]source_data!G292="","",IF([1]source_data!I292="","",VLOOKUP([1]source_data!I292,[1]codelist_mapping!A:C,3,FALSE)))</f>
        <v>GTIR040</v>
      </c>
      <c r="L290" s="6" t="str">
        <f>IF([1]source_data!G292="","",IF([1]source_data!J292="","",VLOOKUP([1]source_data!J292,[1]codelist_mapping!A:C,3,FALSE)))</f>
        <v>GTIR080</v>
      </c>
      <c r="M290" s="6" t="str">
        <f>IF([1]source_data!G292="","",IF([1]source_data!K292="","",IF([1]source_data!M292&lt;&gt;"",CONCATENATE(VLOOKUP([1]source_data!K292,[1]codelist_mapping!F:H,3,FALSE)&amp;";"&amp;VLOOKUP([1]source_data!L292,[1]codelist_mapping!F:H,3,FALSE)&amp;";"&amp;VLOOKUP([1]source_data!M292,[1]codelist_mapping!F:H,3,FALSE)),IF([1]source_data!L292&lt;&gt;"",CONCATENATE(VLOOKUP([1]source_data!K292,[1]codelist_mapping!F:H,3,FALSE)&amp;";"&amp;VLOOKUP([1]source_data!L292,[1]codelist_mapping!F:H,3,FALSE)),IF([1]source_data!K292&lt;&gt;"",CONCATENATE(VLOOKUP([1]source_data!K292,[1]codelist_mapping!F:H,3,FALSE)))))))</f>
        <v>GTIP020;GTIP060</v>
      </c>
      <c r="N290" s="9" t="str">
        <f>IF([1]source_data!G292="","",IF([1]source_data!D292="","",VLOOKUP([1]source_data!D292,[1]geo_data!A:I,9,FALSE)))</f>
        <v>Bridgwater North &amp; Central</v>
      </c>
      <c r="O290" s="9" t="str">
        <f>IF([1]source_data!G292="","",IF([1]source_data!D292="","",VLOOKUP([1]source_data!D292,[1]geo_data!A:I,8,FALSE)))</f>
        <v>E05014344</v>
      </c>
      <c r="P290" s="9" t="str">
        <f>IF([1]source_data!G292="","",IF(LEFT(O290,3)="E05","WD",IF(LEFT(O290,3)="S13","WD",IF(LEFT(O290,3)="W05","WD",IF(LEFT(O290,3)="W06","UA",IF(LEFT(O290,3)="S12","CA",IF(LEFT(O290,3)="E06","UA",IF(LEFT(O290,3)="E07","NMD",IF(LEFT(O290,3)="E08","MD",IF(LEFT(O290,3)="E09","LONB"))))))))))</f>
        <v>WD</v>
      </c>
      <c r="Q290" s="9" t="str">
        <f>IF([1]source_data!G292="","",IF([1]source_data!D292="","",VLOOKUP([1]source_data!D292,[1]geo_data!A:I,7,FALSE)))</f>
        <v>Somerset</v>
      </c>
      <c r="R290" s="9" t="str">
        <f>IF([1]source_data!G292="","",IF([1]source_data!D292="","",VLOOKUP([1]source_data!D292,[1]geo_data!A:I,6,FALSE)))</f>
        <v>E06000066</v>
      </c>
      <c r="S290" s="9" t="str">
        <f>IF([1]source_data!G292="","",IF(LEFT(R290,3)="E05","WD",IF(LEFT(R290,3)="S13","WD",IF(LEFT(R290,3)="W05","WD",IF(LEFT(R290,3)="W06","UA",IF(LEFT(R290,3)="S12","CA",IF(LEFT(R290,3)="E06","UA",IF(LEFT(R290,3)="E07","NMD",IF(LEFT(R290,3)="E08","MD",IF(LEFT(R290,3)="E09","LONB"))))))))))</f>
        <v>UA</v>
      </c>
      <c r="T290" s="6" t="str">
        <f>IF([1]source_data!G292="","",IF([1]source_data!N292="","",[1]source_data!N292))</f>
        <v>Hardship Grant</v>
      </c>
      <c r="U290" s="10">
        <f>IF([1]source_data!G292="","",[1]tailored_settings!$B$8)</f>
        <v>45622</v>
      </c>
      <c r="V290" s="6" t="str">
        <f>IF([1]source_data!G292="","",[1]tailored_settings!$B$9)</f>
        <v>http://www.longleigh.org/</v>
      </c>
      <c r="W290" s="8">
        <f>IF([1]source_data!G292="","",IF([1]source_data!O292="","",[1]source_data!O292))</f>
        <v>45272</v>
      </c>
      <c r="X290" s="8">
        <f>IF([1]source_data!G292="","",IF([1]source_data!P292="","",[1]source_data!P292))</f>
        <v>45307</v>
      </c>
      <c r="Y290" s="6" t="str">
        <f>IF([1]source_data!G292="","",IF([1]source_data!Q292="","",[1]source_data!Q292))</f>
        <v/>
      </c>
      <c r="Z290" s="11" t="str">
        <f>IF([1]source_data!G292="","",IF([1]source_data!I292="","",[1]tailored_settings!$B$10))</f>
        <v>Primary grant reason</v>
      </c>
      <c r="AA290" s="11" t="str">
        <f>IF([1]source_data!G292="","",IF([1]source_data!I292="","",[1]source_data!I292))</f>
        <v>2. Customer receiving medication and/or therapy for a mental health condition or substance addiction</v>
      </c>
      <c r="AB290" s="11" t="str">
        <f>IF([1]source_data!G292="","",IF([1]source_data!J292="","",[1]tailored_settings!$B$11))</f>
        <v>Secondary grant reason</v>
      </c>
      <c r="AC290" s="11" t="str">
        <f>IF([1]source_data!G292="","",IF([1]source_data!J292="","",[1]source_data!J292))</f>
        <v>3  Customer/family moving from homelessness/supported living into independent living</v>
      </c>
      <c r="AD290" s="11" t="str">
        <f>IF([1]source_data!G292="","",IF([1]source_data!K292="","",[1]tailored_settings!$B$12))</f>
        <v>Grant purpose</v>
      </c>
      <c r="AE290" s="11" t="str">
        <f>IF([1]source_data!G292="","",IF([1]source_data!K292="","",[1]source_data!K292))</f>
        <v>Appliances</v>
      </c>
      <c r="AF290" s="11" t="str">
        <f>IF([1]source_data!G292="","",IF([1]source_data!L292="","",[1]tailored_settings!$B$13))</f>
        <v>Grant purpose</v>
      </c>
      <c r="AG290" s="11" t="str">
        <f>IF([1]source_data!G292="","",IF([1]source_data!L292="","",[1]source_data!L292))</f>
        <v>Voucher for small household items</v>
      </c>
      <c r="AH290" s="11" t="str">
        <f>IF([1]source_data!G292="","",IF([1]source_data!M292="","",[1]tailored_settings!$B$14))</f>
        <v/>
      </c>
      <c r="AI290" s="11" t="str">
        <f>IF([1]source_data!G292="","",IF([1]source_data!M292="","",[1]source_data!M292))</f>
        <v/>
      </c>
    </row>
    <row r="291" spans="1:35" x14ac:dyDescent="0.2">
      <c r="A291" s="6" t="str">
        <f>IF([1]source_data!G293="","",IF(AND([1]source_data!C293&lt;&gt;"",[1]tailored_settings!$B$15="Publish"),CONCATENATE([1]tailored_settings!$B$2&amp;[1]source_data!C293),IF(AND([1]source_data!C293&lt;&gt;"",[1]tailored_settings!$B$15="Do not publish"),CONCATENATE([1]tailored_settings!$B$2&amp;TEXT(ROW(A291)-1,"0000")&amp;"_"&amp;TEXT(F291,"yyyy-mm")),CONCATENATE([1]tailored_settings!$B$2&amp;TEXT(ROW(A291)-1,"0000")&amp;"_"&amp;TEXT(F291,"yyyy-mm")))))</f>
        <v>360G-Longleigh-E23-00331W</v>
      </c>
      <c r="B291" s="6" t="str">
        <f>IF([1]source_data!G293="","",IF([1]source_data!E293&lt;&gt;"",[1]source_data!E293,CONCATENATE("Grant to "&amp;G291)))</f>
        <v>Grant to Individual Recipient</v>
      </c>
      <c r="C291" s="6" t="str">
        <f>IF([1]source_data!G293="","",IF([1]source_data!F293="","",[1]source_data!F293))</f>
        <v>Helping to alleviate financial hardship</v>
      </c>
      <c r="D291" s="7">
        <f>IF([1]source_data!G293="","",IF([1]source_data!G293="","",[1]source_data!G293))</f>
        <v>1000</v>
      </c>
      <c r="E291" s="6" t="str">
        <f>IF([1]source_data!G293="","",[1]tailored_settings!$B$3)</f>
        <v>GBP</v>
      </c>
      <c r="F291" s="8">
        <f>IF([1]source_data!G293="","",IF([1]source_data!H293="","",[1]source_data!H293))</f>
        <v>45272</v>
      </c>
      <c r="G291" s="6" t="str">
        <f>IF([1]source_data!G293="","",[1]tailored_settings!$B$5)</f>
        <v>Individual Recipient</v>
      </c>
      <c r="H291" s="6" t="str">
        <f>IF([1]source_data!G293="","",IF(AND([1]source_data!A293&lt;&gt;"",[1]tailored_settings!$B$16="Publish"),CONCATENATE([1]tailored_settings!$B$2&amp;[1]source_data!A293),IF(AND([1]source_data!A293&lt;&gt;"",[1]tailored_settings!$B$16="Do not publish"),CONCATENATE([1]tailored_settings!$B$4&amp;TEXT(ROW(A291)-1,"0000")&amp;"_"&amp;TEXT(F291,"yyyy-mm")),CONCATENATE([1]tailored_settings!$B$4&amp;TEXT(ROW(A291)-1,"0000")&amp;"_"&amp;TEXT(F291,"yyyy-mm")))))</f>
        <v>360G-Longleigh-IND-0290_2023-12</v>
      </c>
      <c r="I291" s="6" t="str">
        <f>IF([1]source_data!G293="","",[1]tailored_settings!$B$7)</f>
        <v>Longleigh Foundation</v>
      </c>
      <c r="J291" s="6" t="str">
        <f>IF([1]source_data!G293="","",[1]tailored_settings!$B$6)</f>
        <v>GB-CHC-1169016</v>
      </c>
      <c r="K291" s="6" t="str">
        <f>IF([1]source_data!G293="","",IF([1]source_data!I293="","",VLOOKUP([1]source_data!I293,[1]codelist_mapping!A:C,3,FALSE)))</f>
        <v>GTIR030</v>
      </c>
      <c r="L291" s="6" t="str">
        <f>IF([1]source_data!G293="","",IF([1]source_data!J293="","",VLOOKUP([1]source_data!J293,[1]codelist_mapping!A:C,3,FALSE)))</f>
        <v/>
      </c>
      <c r="M291" s="6" t="str">
        <f>IF([1]source_data!G293="","",IF([1]source_data!K293="","",IF([1]source_data!M293&lt;&gt;"",CONCATENATE(VLOOKUP([1]source_data!K293,[1]codelist_mapping!F:H,3,FALSE)&amp;";"&amp;VLOOKUP([1]source_data!L293,[1]codelist_mapping!F:H,3,FALSE)&amp;";"&amp;VLOOKUP([1]source_data!M293,[1]codelist_mapping!F:H,3,FALSE)),IF([1]source_data!L293&lt;&gt;"",CONCATENATE(VLOOKUP([1]source_data!K293,[1]codelist_mapping!F:H,3,FALSE)&amp;";"&amp;VLOOKUP([1]source_data!L293,[1]codelist_mapping!F:H,3,FALSE)),IF([1]source_data!K293&lt;&gt;"",CONCATENATE(VLOOKUP([1]source_data!K293,[1]codelist_mapping!F:H,3,FALSE)))))))</f>
        <v>GTIP070;GTIP050</v>
      </c>
      <c r="N291" s="9" t="str">
        <f>IF([1]source_data!G293="","",IF([1]source_data!D293="","",VLOOKUP([1]source_data!D293,[1]geo_data!A:I,9,FALSE)))</f>
        <v>Pyrford</v>
      </c>
      <c r="O291" s="9" t="str">
        <f>IF([1]source_data!G293="","",IF([1]source_data!D293="","",VLOOKUP([1]source_data!D293,[1]geo_data!A:I,8,FALSE)))</f>
        <v>E05010803</v>
      </c>
      <c r="P291" s="9" t="str">
        <f>IF([1]source_data!G293="","",IF(LEFT(O291,3)="E05","WD",IF(LEFT(O291,3)="S13","WD",IF(LEFT(O291,3)="W05","WD",IF(LEFT(O291,3)="W06","UA",IF(LEFT(O291,3)="S12","CA",IF(LEFT(O291,3)="E06","UA",IF(LEFT(O291,3)="E07","NMD",IF(LEFT(O291,3)="E08","MD",IF(LEFT(O291,3)="E09","LONB"))))))))))</f>
        <v>WD</v>
      </c>
      <c r="Q291" s="9" t="str">
        <f>IF([1]source_data!G293="","",IF([1]source_data!D293="","",VLOOKUP([1]source_data!D293,[1]geo_data!A:I,7,FALSE)))</f>
        <v>Woking</v>
      </c>
      <c r="R291" s="9" t="str">
        <f>IF([1]source_data!G293="","",IF([1]source_data!D293="","",VLOOKUP([1]source_data!D293,[1]geo_data!A:I,6,FALSE)))</f>
        <v>E07000217</v>
      </c>
      <c r="S291" s="9" t="str">
        <f>IF([1]source_data!G293="","",IF(LEFT(R291,3)="E05","WD",IF(LEFT(R291,3)="S13","WD",IF(LEFT(R291,3)="W05","WD",IF(LEFT(R291,3)="W06","UA",IF(LEFT(R291,3)="S12","CA",IF(LEFT(R291,3)="E06","UA",IF(LEFT(R291,3)="E07","NMD",IF(LEFT(R291,3)="E08","MD",IF(LEFT(R291,3)="E09","LONB"))))))))))</f>
        <v>NMD</v>
      </c>
      <c r="T291" s="6" t="str">
        <f>IF([1]source_data!G293="","",IF([1]source_data!N293="","",[1]source_data!N293))</f>
        <v>Hardship Grant</v>
      </c>
      <c r="U291" s="10">
        <f>IF([1]source_data!G293="","",[1]tailored_settings!$B$8)</f>
        <v>45622</v>
      </c>
      <c r="V291" s="6" t="str">
        <f>IF([1]source_data!G293="","",[1]tailored_settings!$B$9)</f>
        <v>http://www.longleigh.org/</v>
      </c>
      <c r="W291" s="8">
        <f>IF([1]source_data!G293="","",IF([1]source_data!O293="","",[1]source_data!O293))</f>
        <v>45272</v>
      </c>
      <c r="X291" s="8">
        <f>IF([1]source_data!G293="","",IF([1]source_data!P293="","",[1]source_data!P293))</f>
        <v>45362</v>
      </c>
      <c r="Y291" s="6" t="str">
        <f>IF([1]source_data!G293="","",IF([1]source_data!Q293="","",[1]source_data!Q293))</f>
        <v/>
      </c>
      <c r="Z291" s="11" t="str">
        <f>IF([1]source_data!G293="","",IF([1]source_data!I293="","",[1]tailored_settings!$B$10))</f>
        <v>Primary grant reason</v>
      </c>
      <c r="AA291" s="11" t="str">
        <f>IF([1]source_data!G293="","",IF([1]source_data!I293="","",[1]source_data!I293))</f>
        <v>1. Customer (or family member residing with them) with a diagnosed condition or disability (physical and/or sensory and/or behavioural)</v>
      </c>
      <c r="AB291" s="11" t="str">
        <f>IF([1]source_data!G293="","",IF([1]source_data!J293="","",[1]tailored_settings!$B$11))</f>
        <v/>
      </c>
      <c r="AC291" s="11" t="str">
        <f>IF([1]source_data!G293="","",IF([1]source_data!J293="","",[1]source_data!J293))</f>
        <v/>
      </c>
      <c r="AD291" s="11" t="str">
        <f>IF([1]source_data!G293="","",IF([1]source_data!K293="","",[1]tailored_settings!$B$12))</f>
        <v>Grant purpose</v>
      </c>
      <c r="AE291" s="11" t="str">
        <f>IF([1]source_data!G293="","",IF([1]source_data!K293="","",[1]source_data!K293))</f>
        <v>Food vouchers</v>
      </c>
      <c r="AF291" s="11" t="str">
        <f>IF([1]source_data!G293="","",IF([1]source_data!L293="","",[1]tailored_settings!$B$13))</f>
        <v>Grant purpose</v>
      </c>
      <c r="AG291" s="11" t="str">
        <f>IF([1]source_data!G293="","",IF([1]source_data!L293="","",[1]source_data!L293))</f>
        <v>Utility vouchers</v>
      </c>
      <c r="AH291" s="11" t="str">
        <f>IF([1]source_data!G293="","",IF([1]source_data!M293="","",[1]tailored_settings!$B$14))</f>
        <v/>
      </c>
      <c r="AI291" s="11" t="str">
        <f>IF([1]source_data!G293="","",IF([1]source_data!M293="","",[1]source_data!M293))</f>
        <v/>
      </c>
    </row>
    <row r="292" spans="1:35" x14ac:dyDescent="0.2">
      <c r="A292" s="6" t="str">
        <f>IF([1]source_data!G294="","",IF(AND([1]source_data!C294&lt;&gt;"",[1]tailored_settings!$B$15="Publish"),CONCATENATE([1]tailored_settings!$B$2&amp;[1]source_data!C294),IF(AND([1]source_data!C294&lt;&gt;"",[1]tailored_settings!$B$15="Do not publish"),CONCATENATE([1]tailored_settings!$B$2&amp;TEXT(ROW(A292)-1,"0000")&amp;"_"&amp;TEXT(F292,"yyyy-mm")),CONCATENATE([1]tailored_settings!$B$2&amp;TEXT(ROW(A292)-1,"0000")&amp;"_"&amp;TEXT(F292,"yyyy-mm")))))</f>
        <v>360G-Longleigh-E23-00332W</v>
      </c>
      <c r="B292" s="6" t="str">
        <f>IF([1]source_data!G294="","",IF([1]source_data!E294&lt;&gt;"",[1]source_data!E294,CONCATENATE("Grant to "&amp;G292)))</f>
        <v>Grant to Individual Recipient</v>
      </c>
      <c r="C292" s="6" t="str">
        <f>IF([1]source_data!G294="","",IF([1]source_data!F294="","",[1]source_data!F294))</f>
        <v>Helping to alleviate financial hardship</v>
      </c>
      <c r="D292" s="7">
        <f>IF([1]source_data!G294="","",IF([1]source_data!G294="","",[1]source_data!G294))</f>
        <v>978</v>
      </c>
      <c r="E292" s="6" t="str">
        <f>IF([1]source_data!G294="","",[1]tailored_settings!$B$3)</f>
        <v>GBP</v>
      </c>
      <c r="F292" s="8">
        <f>IF([1]source_data!G294="","",IF([1]source_data!H294="","",[1]source_data!H294))</f>
        <v>45272</v>
      </c>
      <c r="G292" s="6" t="str">
        <f>IF([1]source_data!G294="","",[1]tailored_settings!$B$5)</f>
        <v>Individual Recipient</v>
      </c>
      <c r="H292" s="6" t="str">
        <f>IF([1]source_data!G294="","",IF(AND([1]source_data!A294&lt;&gt;"",[1]tailored_settings!$B$16="Publish"),CONCATENATE([1]tailored_settings!$B$2&amp;[1]source_data!A294),IF(AND([1]source_data!A294&lt;&gt;"",[1]tailored_settings!$B$16="Do not publish"),CONCATENATE([1]tailored_settings!$B$4&amp;TEXT(ROW(A292)-1,"0000")&amp;"_"&amp;TEXT(F292,"yyyy-mm")),CONCATENATE([1]tailored_settings!$B$4&amp;TEXT(ROW(A292)-1,"0000")&amp;"_"&amp;TEXT(F292,"yyyy-mm")))))</f>
        <v>360G-Longleigh-IND-0291_2023-12</v>
      </c>
      <c r="I292" s="6" t="str">
        <f>IF([1]source_data!G294="","",[1]tailored_settings!$B$7)</f>
        <v>Longleigh Foundation</v>
      </c>
      <c r="J292" s="6" t="str">
        <f>IF([1]source_data!G294="","",[1]tailored_settings!$B$6)</f>
        <v>GB-CHC-1169016</v>
      </c>
      <c r="K292" s="6" t="str">
        <f>IF([1]source_data!G294="","",IF([1]source_data!I294="","",VLOOKUP([1]source_data!I294,[1]codelist_mapping!A:C,3,FALSE)))</f>
        <v>GTIR030</v>
      </c>
      <c r="L292" s="6" t="str">
        <f>IF([1]source_data!G294="","",IF([1]source_data!J294="","",VLOOKUP([1]source_data!J294,[1]codelist_mapping!A:C,3,FALSE)))</f>
        <v/>
      </c>
      <c r="M292" s="6" t="str">
        <f>IF([1]source_data!G294="","",IF([1]source_data!K294="","",IF([1]source_data!M294&lt;&gt;"",CONCATENATE(VLOOKUP([1]source_data!K294,[1]codelist_mapping!F:H,3,FALSE)&amp;";"&amp;VLOOKUP([1]source_data!L294,[1]codelist_mapping!F:H,3,FALSE)&amp;";"&amp;VLOOKUP([1]source_data!M294,[1]codelist_mapping!F:H,3,FALSE)),IF([1]source_data!L294&lt;&gt;"",CONCATENATE(VLOOKUP([1]source_data!K294,[1]codelist_mapping!F:H,3,FALSE)&amp;";"&amp;VLOOKUP([1]source_data!L294,[1]codelist_mapping!F:H,3,FALSE)),IF([1]source_data!K294&lt;&gt;"",CONCATENATE(VLOOKUP([1]source_data!K294,[1]codelist_mapping!F:H,3,FALSE)))))))</f>
        <v>GTIP020;GTIP070</v>
      </c>
      <c r="N292" s="9" t="str">
        <f>IF([1]source_data!G294="","",IF([1]source_data!D294="","",VLOOKUP([1]source_data!D294,[1]geo_data!A:I,9,FALSE)))</f>
        <v>Andover Romans</v>
      </c>
      <c r="O292" s="9" t="str">
        <f>IF([1]source_data!G294="","",IF([1]source_data!D294="","",VLOOKUP([1]source_data!D294,[1]geo_data!A:I,8,FALSE)))</f>
        <v>E05012088</v>
      </c>
      <c r="P292" s="9" t="str">
        <f>IF([1]source_data!G294="","",IF(LEFT(O292,3)="E05","WD",IF(LEFT(O292,3)="S13","WD",IF(LEFT(O292,3)="W05","WD",IF(LEFT(O292,3)="W06","UA",IF(LEFT(O292,3)="S12","CA",IF(LEFT(O292,3)="E06","UA",IF(LEFT(O292,3)="E07","NMD",IF(LEFT(O292,3)="E08","MD",IF(LEFT(O292,3)="E09","LONB"))))))))))</f>
        <v>WD</v>
      </c>
      <c r="Q292" s="9" t="str">
        <f>IF([1]source_data!G294="","",IF([1]source_data!D294="","",VLOOKUP([1]source_data!D294,[1]geo_data!A:I,7,FALSE)))</f>
        <v>Test Valley</v>
      </c>
      <c r="R292" s="9" t="str">
        <f>IF([1]source_data!G294="","",IF([1]source_data!D294="","",VLOOKUP([1]source_data!D294,[1]geo_data!A:I,6,FALSE)))</f>
        <v>E07000093</v>
      </c>
      <c r="S292" s="9" t="str">
        <f>IF([1]source_data!G294="","",IF(LEFT(R292,3)="E05","WD",IF(LEFT(R292,3)="S13","WD",IF(LEFT(R292,3)="W05","WD",IF(LEFT(R292,3)="W06","UA",IF(LEFT(R292,3)="S12","CA",IF(LEFT(R292,3)="E06","UA",IF(LEFT(R292,3)="E07","NMD",IF(LEFT(R292,3)="E08","MD",IF(LEFT(R292,3)="E09","LONB"))))))))))</f>
        <v>NMD</v>
      </c>
      <c r="T292" s="6" t="str">
        <f>IF([1]source_data!G294="","",IF([1]source_data!N294="","",[1]source_data!N294))</f>
        <v>Hardship Grant</v>
      </c>
      <c r="U292" s="10">
        <f>IF([1]source_data!G294="","",[1]tailored_settings!$B$8)</f>
        <v>45622</v>
      </c>
      <c r="V292" s="6" t="str">
        <f>IF([1]source_data!G294="","",[1]tailored_settings!$B$9)</f>
        <v>http://www.longleigh.org/</v>
      </c>
      <c r="W292" s="8">
        <f>IF([1]source_data!G294="","",IF([1]source_data!O294="","",[1]source_data!O294))</f>
        <v>45272</v>
      </c>
      <c r="X292" s="8">
        <f>IF([1]source_data!G294="","",IF([1]source_data!P294="","",[1]source_data!P294))</f>
        <v>45334</v>
      </c>
      <c r="Y292" s="6" t="str">
        <f>IF([1]source_data!G294="","",IF([1]source_data!Q294="","",[1]source_data!Q294))</f>
        <v/>
      </c>
      <c r="Z292" s="11" t="str">
        <f>IF([1]source_data!G294="","",IF([1]source_data!I294="","",[1]tailored_settings!$B$10))</f>
        <v>Primary grant reason</v>
      </c>
      <c r="AA292" s="11" t="str">
        <f>IF([1]source_data!G294="","",IF([1]source_data!I294="","",[1]source_data!I294))</f>
        <v>1. Customer (or family member residing with them) with a diagnosed condition or disability (physical and/or sensory and/or behavioural)</v>
      </c>
      <c r="AB292" s="11" t="str">
        <f>IF([1]source_data!G294="","",IF([1]source_data!J294="","",[1]tailored_settings!$B$11))</f>
        <v/>
      </c>
      <c r="AC292" s="11" t="str">
        <f>IF([1]source_data!G294="","",IF([1]source_data!J294="","",[1]source_data!J294))</f>
        <v/>
      </c>
      <c r="AD292" s="11" t="str">
        <f>IF([1]source_data!G294="","",IF([1]source_data!K294="","",[1]tailored_settings!$B$12))</f>
        <v>Grant purpose</v>
      </c>
      <c r="AE292" s="11" t="str">
        <f>IF([1]source_data!G294="","",IF([1]source_data!K294="","",[1]source_data!K294))</f>
        <v>Appliances</v>
      </c>
      <c r="AF292" s="11" t="str">
        <f>IF([1]source_data!G294="","",IF([1]source_data!L294="","",[1]tailored_settings!$B$13))</f>
        <v>Grant purpose</v>
      </c>
      <c r="AG292" s="11" t="str">
        <f>IF([1]source_data!G294="","",IF([1]source_data!L294="","",[1]source_data!L294))</f>
        <v>Food vouchers</v>
      </c>
      <c r="AH292" s="11" t="str">
        <f>IF([1]source_data!G294="","",IF([1]source_data!M294="","",[1]tailored_settings!$B$14))</f>
        <v/>
      </c>
      <c r="AI292" s="11" t="str">
        <f>IF([1]source_data!G294="","",IF([1]source_data!M294="","",[1]source_data!M294))</f>
        <v/>
      </c>
    </row>
    <row r="293" spans="1:35" x14ac:dyDescent="0.2">
      <c r="A293" s="6" t="str">
        <f>IF([1]source_data!G295="","",IF(AND([1]source_data!C295&lt;&gt;"",[1]tailored_settings!$B$15="Publish"),CONCATENATE([1]tailored_settings!$B$2&amp;[1]source_data!C295),IF(AND([1]source_data!C295&lt;&gt;"",[1]tailored_settings!$B$15="Do not publish"),CONCATENATE([1]tailored_settings!$B$2&amp;TEXT(ROW(A293)-1,"0000")&amp;"_"&amp;TEXT(F293,"yyyy-mm")),CONCATENATE([1]tailored_settings!$B$2&amp;TEXT(ROW(A293)-1,"0000")&amp;"_"&amp;TEXT(F293,"yyyy-mm")))))</f>
        <v>360G-Longleigh-E23-00333W</v>
      </c>
      <c r="B293" s="6" t="str">
        <f>IF([1]source_data!G295="","",IF([1]source_data!E295&lt;&gt;"",[1]source_data!E295,CONCATENATE("Grant to "&amp;G293)))</f>
        <v>Grant to Individual Recipient</v>
      </c>
      <c r="C293" s="6" t="str">
        <f>IF([1]source_data!G295="","",IF([1]source_data!F295="","",[1]source_data!F295))</f>
        <v>Helping to alleviate financial hardship</v>
      </c>
      <c r="D293" s="7">
        <f>IF([1]source_data!G295="","",IF([1]source_data!G295="","",[1]source_data!G295))</f>
        <v>911.67</v>
      </c>
      <c r="E293" s="6" t="str">
        <f>IF([1]source_data!G295="","",[1]tailored_settings!$B$3)</f>
        <v>GBP</v>
      </c>
      <c r="F293" s="8">
        <f>IF([1]source_data!G295="","",IF([1]source_data!H295="","",[1]source_data!H295))</f>
        <v>45273</v>
      </c>
      <c r="G293" s="6" t="str">
        <f>IF([1]source_data!G295="","",[1]tailored_settings!$B$5)</f>
        <v>Individual Recipient</v>
      </c>
      <c r="H293" s="6" t="str">
        <f>IF([1]source_data!G295="","",IF(AND([1]source_data!A295&lt;&gt;"",[1]tailored_settings!$B$16="Publish"),CONCATENATE([1]tailored_settings!$B$2&amp;[1]source_data!A295),IF(AND([1]source_data!A295&lt;&gt;"",[1]tailored_settings!$B$16="Do not publish"),CONCATENATE([1]tailored_settings!$B$4&amp;TEXT(ROW(A293)-1,"0000")&amp;"_"&amp;TEXT(F293,"yyyy-mm")),CONCATENATE([1]tailored_settings!$B$4&amp;TEXT(ROW(A293)-1,"0000")&amp;"_"&amp;TEXT(F293,"yyyy-mm")))))</f>
        <v>360G-Longleigh-IND-0292_2023-12</v>
      </c>
      <c r="I293" s="6" t="str">
        <f>IF([1]source_data!G295="","",[1]tailored_settings!$B$7)</f>
        <v>Longleigh Foundation</v>
      </c>
      <c r="J293" s="6" t="str">
        <f>IF([1]source_data!G295="","",[1]tailored_settings!$B$6)</f>
        <v>GB-CHC-1169016</v>
      </c>
      <c r="K293" s="6" t="str">
        <f>IF([1]source_data!G295="","",IF([1]source_data!I295="","",VLOOKUP([1]source_data!I295,[1]codelist_mapping!A:C,3,FALSE)))</f>
        <v>GTIR010</v>
      </c>
      <c r="L293" s="6" t="str">
        <f>IF([1]source_data!G295="","",IF([1]source_data!J295="","",VLOOKUP([1]source_data!J295,[1]codelist_mapping!A:C,3,FALSE)))</f>
        <v/>
      </c>
      <c r="M293" s="6" t="str">
        <f>IF([1]source_data!G295="","",IF([1]source_data!K295="","",IF([1]source_data!M295&lt;&gt;"",CONCATENATE(VLOOKUP([1]source_data!K295,[1]codelist_mapping!F:H,3,FALSE)&amp;";"&amp;VLOOKUP([1]source_data!L295,[1]codelist_mapping!F:H,3,FALSE)&amp;";"&amp;VLOOKUP([1]source_data!M295,[1]codelist_mapping!F:H,3,FALSE)),IF([1]source_data!L295&lt;&gt;"",CONCATENATE(VLOOKUP([1]source_data!K295,[1]codelist_mapping!F:H,3,FALSE)&amp;";"&amp;VLOOKUP([1]source_data!L295,[1]codelist_mapping!F:H,3,FALSE)),IF([1]source_data!K295&lt;&gt;"",CONCATENATE(VLOOKUP([1]source_data!K295,[1]codelist_mapping!F:H,3,FALSE)))))))</f>
        <v>GTIP070;GTIP020</v>
      </c>
      <c r="N293" s="9" t="str">
        <f>IF([1]source_data!G295="","",IF([1]source_data!D295="","",VLOOKUP([1]source_data!D295,[1]geo_data!A:I,9,FALSE)))</f>
        <v>Wellington</v>
      </c>
      <c r="O293" s="9" t="str">
        <f>IF([1]source_data!G295="","",IF([1]source_data!D295="","",VLOOKUP([1]source_data!D295,[1]geo_data!A:I,8,FALSE)))</f>
        <v>E05014387</v>
      </c>
      <c r="P293" s="9" t="str">
        <f>IF([1]source_data!G295="","",IF(LEFT(O293,3)="E05","WD",IF(LEFT(O293,3)="S13","WD",IF(LEFT(O293,3)="W05","WD",IF(LEFT(O293,3)="W06","UA",IF(LEFT(O293,3)="S12","CA",IF(LEFT(O293,3)="E06","UA",IF(LEFT(O293,3)="E07","NMD",IF(LEFT(O293,3)="E08","MD",IF(LEFT(O293,3)="E09","LONB"))))))))))</f>
        <v>WD</v>
      </c>
      <c r="Q293" s="9" t="str">
        <f>IF([1]source_data!G295="","",IF([1]source_data!D295="","",VLOOKUP([1]source_data!D295,[1]geo_data!A:I,7,FALSE)))</f>
        <v>Somerset</v>
      </c>
      <c r="R293" s="9" t="str">
        <f>IF([1]source_data!G295="","",IF([1]source_data!D295="","",VLOOKUP([1]source_data!D295,[1]geo_data!A:I,6,FALSE)))</f>
        <v>E06000066</v>
      </c>
      <c r="S293" s="9" t="str">
        <f>IF([1]source_data!G295="","",IF(LEFT(R293,3)="E05","WD",IF(LEFT(R293,3)="S13","WD",IF(LEFT(R293,3)="W05","WD",IF(LEFT(R293,3)="W06","UA",IF(LEFT(R293,3)="S12","CA",IF(LEFT(R293,3)="E06","UA",IF(LEFT(R293,3)="E07","NMD",IF(LEFT(R293,3)="E08","MD",IF(LEFT(R293,3)="E09","LONB"))))))))))</f>
        <v>UA</v>
      </c>
      <c r="T293" s="6" t="str">
        <f>IF([1]source_data!G295="","",IF([1]source_data!N295="","",[1]source_data!N295))</f>
        <v>Hardship Grant</v>
      </c>
      <c r="U293" s="10">
        <f>IF([1]source_data!G295="","",[1]tailored_settings!$B$8)</f>
        <v>45622</v>
      </c>
      <c r="V293" s="6" t="str">
        <f>IF([1]source_data!G295="","",[1]tailored_settings!$B$9)</f>
        <v>http://www.longleigh.org/</v>
      </c>
      <c r="W293" s="8">
        <f>IF([1]source_data!G295="","",IF([1]source_data!O295="","",[1]source_data!O295))</f>
        <v>45273</v>
      </c>
      <c r="X293" s="8">
        <f>IF([1]source_data!G295="","",IF([1]source_data!P295="","",[1]source_data!P295))</f>
        <v>45334</v>
      </c>
      <c r="Y293" s="6" t="str">
        <f>IF([1]source_data!G295="","",IF([1]source_data!Q295="","",[1]source_data!Q295))</f>
        <v/>
      </c>
      <c r="Z293" s="11" t="str">
        <f>IF([1]source_data!G295="","",IF([1]source_data!I295="","",[1]tailored_settings!$B$10))</f>
        <v>Primary grant reason</v>
      </c>
      <c r="AA293" s="11" t="str">
        <f>IF([1]source_data!G295="","",IF([1]source_data!I295="","",[1]source_data!I295))</f>
        <v>7. Customer where there is a child/ren in receipt of means-tested free school meals</v>
      </c>
      <c r="AB293" s="11" t="str">
        <f>IF([1]source_data!G295="","",IF([1]source_data!J295="","",[1]tailored_settings!$B$11))</f>
        <v/>
      </c>
      <c r="AC293" s="11" t="str">
        <f>IF([1]source_data!G295="","",IF([1]source_data!J295="","",[1]source_data!J295))</f>
        <v/>
      </c>
      <c r="AD293" s="11" t="str">
        <f>IF([1]source_data!G295="","",IF([1]source_data!K295="","",[1]tailored_settings!$B$12))</f>
        <v>Grant purpose</v>
      </c>
      <c r="AE293" s="11" t="str">
        <f>IF([1]source_data!G295="","",IF([1]source_data!K295="","",[1]source_data!K295))</f>
        <v>Food vouchers</v>
      </c>
      <c r="AF293" s="11" t="str">
        <f>IF([1]source_data!G295="","",IF([1]source_data!L295="","",[1]tailored_settings!$B$13))</f>
        <v>Grant purpose</v>
      </c>
      <c r="AG293" s="11" t="str">
        <f>IF([1]source_data!G295="","",IF([1]source_data!L295="","",[1]source_data!L295))</f>
        <v xml:space="preserve">Furniture </v>
      </c>
      <c r="AH293" s="11" t="str">
        <f>IF([1]source_data!G295="","",IF([1]source_data!M295="","",[1]tailored_settings!$B$14))</f>
        <v/>
      </c>
      <c r="AI293" s="11" t="str">
        <f>IF([1]source_data!G295="","",IF([1]source_data!M295="","",[1]source_data!M295))</f>
        <v/>
      </c>
    </row>
    <row r="294" spans="1:35" x14ac:dyDescent="0.2">
      <c r="A294" s="6" t="str">
        <f>IF([1]source_data!G296="","",IF(AND([1]source_data!C296&lt;&gt;"",[1]tailored_settings!$B$15="Publish"),CONCATENATE([1]tailored_settings!$B$2&amp;[1]source_data!C296),IF(AND([1]source_data!C296&lt;&gt;"",[1]tailored_settings!$B$15="Do not publish"),CONCATENATE([1]tailored_settings!$B$2&amp;TEXT(ROW(A294)-1,"0000")&amp;"_"&amp;TEXT(F294,"yyyy-mm")),CONCATENATE([1]tailored_settings!$B$2&amp;TEXT(ROW(A294)-1,"0000")&amp;"_"&amp;TEXT(F294,"yyyy-mm")))))</f>
        <v>360G-Longleigh-E23-00334W</v>
      </c>
      <c r="B294" s="6" t="str">
        <f>IF([1]source_data!G296="","",IF([1]source_data!E296&lt;&gt;"",[1]source_data!E296,CONCATENATE("Grant to "&amp;G294)))</f>
        <v>Grant to Individual Recipient</v>
      </c>
      <c r="C294" s="6" t="str">
        <f>IF([1]source_data!G296="","",IF([1]source_data!F296="","",[1]source_data!F296))</f>
        <v>Helping to alleviate financial hardship</v>
      </c>
      <c r="D294" s="7">
        <f>IF([1]source_data!G296="","",IF([1]source_data!G296="","",[1]source_data!G296))</f>
        <v>1065.6300000000001</v>
      </c>
      <c r="E294" s="6" t="str">
        <f>IF([1]source_data!G296="","",[1]tailored_settings!$B$3)</f>
        <v>GBP</v>
      </c>
      <c r="F294" s="8">
        <f>IF([1]source_data!G296="","",IF([1]source_data!H296="","",[1]source_data!H296))</f>
        <v>45273</v>
      </c>
      <c r="G294" s="6" t="str">
        <f>IF([1]source_data!G296="","",[1]tailored_settings!$B$5)</f>
        <v>Individual Recipient</v>
      </c>
      <c r="H294" s="6" t="str">
        <f>IF([1]source_data!G296="","",IF(AND([1]source_data!A296&lt;&gt;"",[1]tailored_settings!$B$16="Publish"),CONCATENATE([1]tailored_settings!$B$2&amp;[1]source_data!A296),IF(AND([1]source_data!A296&lt;&gt;"",[1]tailored_settings!$B$16="Do not publish"),CONCATENATE([1]tailored_settings!$B$4&amp;TEXT(ROW(A294)-1,"0000")&amp;"_"&amp;TEXT(F294,"yyyy-mm")),CONCATENATE([1]tailored_settings!$B$4&amp;TEXT(ROW(A294)-1,"0000")&amp;"_"&amp;TEXT(F294,"yyyy-mm")))))</f>
        <v>360G-Longleigh-IND-0293_2023-12</v>
      </c>
      <c r="I294" s="6" t="str">
        <f>IF([1]source_data!G296="","",[1]tailored_settings!$B$7)</f>
        <v>Longleigh Foundation</v>
      </c>
      <c r="J294" s="6" t="str">
        <f>IF([1]source_data!G296="","",[1]tailored_settings!$B$6)</f>
        <v>GB-CHC-1169016</v>
      </c>
      <c r="K294" s="6" t="str">
        <f>IF([1]source_data!G296="","",IF([1]source_data!I296="","",VLOOKUP([1]source_data!I296,[1]codelist_mapping!A:C,3,FALSE)))</f>
        <v>GTIR100</v>
      </c>
      <c r="L294" s="6" t="str">
        <f>IF([1]source_data!G296="","",IF([1]source_data!J296="","",VLOOKUP([1]source_data!J296,[1]codelist_mapping!A:C,3,FALSE)))</f>
        <v/>
      </c>
      <c r="M294" s="6" t="str">
        <f>IF([1]source_data!G296="","",IF([1]source_data!K296="","",IF([1]source_data!M296&lt;&gt;"",CONCATENATE(VLOOKUP([1]source_data!K296,[1]codelist_mapping!F:H,3,FALSE)&amp;";"&amp;VLOOKUP([1]source_data!L296,[1]codelist_mapping!F:H,3,FALSE)&amp;";"&amp;VLOOKUP([1]source_data!M296,[1]codelist_mapping!F:H,3,FALSE)),IF([1]source_data!L296&lt;&gt;"",CONCATENATE(VLOOKUP([1]source_data!K296,[1]codelist_mapping!F:H,3,FALSE)&amp;";"&amp;VLOOKUP([1]source_data!L296,[1]codelist_mapping!F:H,3,FALSE)),IF([1]source_data!K296&lt;&gt;"",CONCATENATE(VLOOKUP([1]source_data!K296,[1]codelist_mapping!F:H,3,FALSE)))))))</f>
        <v>GTIP020;GTIP060;GTIP070</v>
      </c>
      <c r="N294" s="9" t="str">
        <f>IF([1]source_data!G296="","",IF([1]source_data!D296="","",VLOOKUP([1]source_data!D296,[1]geo_data!A:I,9,FALSE)))</f>
        <v>Cubbington &amp; Leek Wootton</v>
      </c>
      <c r="O294" s="9" t="str">
        <f>IF([1]source_data!G296="","",IF([1]source_data!D296="","",VLOOKUP([1]source_data!D296,[1]geo_data!A:I,8,FALSE)))</f>
        <v>E05012617</v>
      </c>
      <c r="P294" s="9" t="str">
        <f>IF([1]source_data!G296="","",IF(LEFT(O294,3)="E05","WD",IF(LEFT(O294,3)="S13","WD",IF(LEFT(O294,3)="W05","WD",IF(LEFT(O294,3)="W06","UA",IF(LEFT(O294,3)="S12","CA",IF(LEFT(O294,3)="E06","UA",IF(LEFT(O294,3)="E07","NMD",IF(LEFT(O294,3)="E08","MD",IF(LEFT(O294,3)="E09","LONB"))))))))))</f>
        <v>WD</v>
      </c>
      <c r="Q294" s="9" t="str">
        <f>IF([1]source_data!G296="","",IF([1]source_data!D296="","",VLOOKUP([1]source_data!D296,[1]geo_data!A:I,7,FALSE)))</f>
        <v>Warwick</v>
      </c>
      <c r="R294" s="9" t="str">
        <f>IF([1]source_data!G296="","",IF([1]source_data!D296="","",VLOOKUP([1]source_data!D296,[1]geo_data!A:I,6,FALSE)))</f>
        <v>E07000222</v>
      </c>
      <c r="S294" s="9" t="str">
        <f>IF([1]source_data!G296="","",IF(LEFT(R294,3)="E05","WD",IF(LEFT(R294,3)="S13","WD",IF(LEFT(R294,3)="W05","WD",IF(LEFT(R294,3)="W06","UA",IF(LEFT(R294,3)="S12","CA",IF(LEFT(R294,3)="E06","UA",IF(LEFT(R294,3)="E07","NMD",IF(LEFT(R294,3)="E08","MD",IF(LEFT(R294,3)="E09","LONB"))))))))))</f>
        <v>NMD</v>
      </c>
      <c r="T294" s="6" t="str">
        <f>IF([1]source_data!G296="","",IF([1]source_data!N296="","",[1]source_data!N296))</f>
        <v>Hardship Grant</v>
      </c>
      <c r="U294" s="10">
        <f>IF([1]source_data!G296="","",[1]tailored_settings!$B$8)</f>
        <v>45622</v>
      </c>
      <c r="V294" s="6" t="str">
        <f>IF([1]source_data!G296="","",[1]tailored_settings!$B$9)</f>
        <v>http://www.longleigh.org/</v>
      </c>
      <c r="W294" s="8">
        <f>IF([1]source_data!G296="","",IF([1]source_data!O296="","",[1]source_data!O296))</f>
        <v>45273</v>
      </c>
      <c r="X294" s="8">
        <f>IF([1]source_data!G296="","",IF([1]source_data!P296="","",[1]source_data!P296))</f>
        <v>45314</v>
      </c>
      <c r="Y294" s="6" t="str">
        <f>IF([1]source_data!G296="","",IF([1]source_data!Q296="","",[1]source_data!Q296))</f>
        <v/>
      </c>
      <c r="Z294" s="11" t="str">
        <f>IF([1]source_data!G296="","",IF([1]source_data!I296="","",[1]tailored_settings!$B$10))</f>
        <v>Primary grant reason</v>
      </c>
      <c r="AA294" s="11" t="str">
        <f>IF([1]source_data!G296="","",IF([1]source_data!I296="","",[1]source_data!I296))</f>
        <v>5. Customer/family having been the victims of a reported crime in their home.</v>
      </c>
      <c r="AB294" s="11" t="str">
        <f>IF([1]source_data!G296="","",IF([1]source_data!J296="","",[1]tailored_settings!$B$11))</f>
        <v/>
      </c>
      <c r="AC294" s="11" t="str">
        <f>IF([1]source_data!G296="","",IF([1]source_data!J296="","",[1]source_data!J296))</f>
        <v/>
      </c>
      <c r="AD294" s="11" t="str">
        <f>IF([1]source_data!G296="","",IF([1]source_data!K296="","",[1]tailored_settings!$B$12))</f>
        <v>Grant purpose</v>
      </c>
      <c r="AE294" s="11" t="str">
        <f>IF([1]source_data!G296="","",IF([1]source_data!K296="","",[1]source_data!K296))</f>
        <v xml:space="preserve">Furniture </v>
      </c>
      <c r="AF294" s="11" t="str">
        <f>IF([1]source_data!G296="","",IF([1]source_data!L296="","",[1]tailored_settings!$B$13))</f>
        <v>Grant purpose</v>
      </c>
      <c r="AG294" s="11" t="str">
        <f>IF([1]source_data!G296="","",IF([1]source_data!L296="","",[1]source_data!L296))</f>
        <v>Voucher for small household items</v>
      </c>
      <c r="AH294" s="11" t="str">
        <f>IF([1]source_data!G296="","",IF([1]source_data!M296="","",[1]tailored_settings!$B$14))</f>
        <v>Grant purpose</v>
      </c>
      <c r="AI294" s="11" t="str">
        <f>IF([1]source_data!G296="","",IF([1]source_data!M296="","",[1]source_data!M296))</f>
        <v>Food vouchers</v>
      </c>
    </row>
    <row r="295" spans="1:35" x14ac:dyDescent="0.2">
      <c r="A295" s="6" t="str">
        <f>IF([1]source_data!G297="","",IF(AND([1]source_data!C297&lt;&gt;"",[1]tailored_settings!$B$15="Publish"),CONCATENATE([1]tailored_settings!$B$2&amp;[1]source_data!C297),IF(AND([1]source_data!C297&lt;&gt;"",[1]tailored_settings!$B$15="Do not publish"),CONCATENATE([1]tailored_settings!$B$2&amp;TEXT(ROW(A295)-1,"0000")&amp;"_"&amp;TEXT(F295,"yyyy-mm")),CONCATENATE([1]tailored_settings!$B$2&amp;TEXT(ROW(A295)-1,"0000")&amp;"_"&amp;TEXT(F295,"yyyy-mm")))))</f>
        <v>360G-Longleigh-E23-00335W</v>
      </c>
      <c r="B295" s="6" t="str">
        <f>IF([1]source_data!G297="","",IF([1]source_data!E297&lt;&gt;"",[1]source_data!E297,CONCATENATE("Grant to "&amp;G295)))</f>
        <v>Grant to Individual Recipient</v>
      </c>
      <c r="C295" s="6" t="str">
        <f>IF([1]source_data!G297="","",IF([1]source_data!F297="","",[1]source_data!F297))</f>
        <v>Providing financial aid during a time of crisis</v>
      </c>
      <c r="D295" s="7">
        <f>IF([1]source_data!G297="","",IF([1]source_data!G297="","",[1]source_data!G297))</f>
        <v>500</v>
      </c>
      <c r="E295" s="6" t="str">
        <f>IF([1]source_data!G297="","",[1]tailored_settings!$B$3)</f>
        <v>GBP</v>
      </c>
      <c r="F295" s="8">
        <f>IF([1]source_data!G297="","",IF([1]source_data!H297="","",[1]source_data!H297))</f>
        <v>45273</v>
      </c>
      <c r="G295" s="6" t="str">
        <f>IF([1]source_data!G297="","",[1]tailored_settings!$B$5)</f>
        <v>Individual Recipient</v>
      </c>
      <c r="H295" s="6" t="str">
        <f>IF([1]source_data!G297="","",IF(AND([1]source_data!A297&lt;&gt;"",[1]tailored_settings!$B$16="Publish"),CONCATENATE([1]tailored_settings!$B$2&amp;[1]source_data!A297),IF(AND([1]source_data!A297&lt;&gt;"",[1]tailored_settings!$B$16="Do not publish"),CONCATENATE([1]tailored_settings!$B$4&amp;TEXT(ROW(A295)-1,"0000")&amp;"_"&amp;TEXT(F295,"yyyy-mm")),CONCATENATE([1]tailored_settings!$B$4&amp;TEXT(ROW(A295)-1,"0000")&amp;"_"&amp;TEXT(F295,"yyyy-mm")))))</f>
        <v>360G-Longleigh-IND-0294_2023-12</v>
      </c>
      <c r="I295" s="6" t="str">
        <f>IF([1]source_data!G297="","",[1]tailored_settings!$B$7)</f>
        <v>Longleigh Foundation</v>
      </c>
      <c r="J295" s="6" t="str">
        <f>IF([1]source_data!G297="","",[1]tailored_settings!$B$6)</f>
        <v>GB-CHC-1169016</v>
      </c>
      <c r="K295" s="6" t="str">
        <f>IF([1]source_data!G297="","",IF([1]source_data!I297="","",VLOOKUP([1]source_data!I297,[1]codelist_mapping!A:C,3,FALSE)))</f>
        <v>GTIR060</v>
      </c>
      <c r="L295" s="6" t="str">
        <f>IF([1]source_data!G297="","",IF([1]source_data!J297="","",VLOOKUP([1]source_data!J297,[1]codelist_mapping!A:C,3,FALSE)))</f>
        <v/>
      </c>
      <c r="M295" s="6" t="str">
        <f>IF([1]source_data!G297="","",IF([1]source_data!K297="","",IF([1]source_data!M297&lt;&gt;"",CONCATENATE(VLOOKUP([1]source_data!K297,[1]codelist_mapping!F:H,3,FALSE)&amp;";"&amp;VLOOKUP([1]source_data!L297,[1]codelist_mapping!F:H,3,FALSE)&amp;";"&amp;VLOOKUP([1]source_data!M297,[1]codelist_mapping!F:H,3,FALSE)),IF([1]source_data!L297&lt;&gt;"",CONCATENATE(VLOOKUP([1]source_data!K297,[1]codelist_mapping!F:H,3,FALSE)&amp;";"&amp;VLOOKUP([1]source_data!L297,[1]codelist_mapping!F:H,3,FALSE)),IF([1]source_data!K297&lt;&gt;"",CONCATENATE(VLOOKUP([1]source_data!K297,[1]codelist_mapping!F:H,3,FALSE)))))))</f>
        <v>GTIP070;GTIP100</v>
      </c>
      <c r="N295" s="9" t="str">
        <f>IF([1]source_data!G297="","",IF([1]source_data!D297="","",VLOOKUP([1]source_data!D297,[1]geo_data!A:I,9,FALSE)))</f>
        <v>Banister &amp; Polygon</v>
      </c>
      <c r="O295" s="9" t="str">
        <f>IF([1]source_data!G297="","",IF([1]source_data!D297="","",VLOOKUP([1]source_data!D297,[1]geo_data!A:I,8,FALSE)))</f>
        <v>E05015490</v>
      </c>
      <c r="P295" s="9" t="str">
        <f>IF([1]source_data!G297="","",IF(LEFT(O295,3)="E05","WD",IF(LEFT(O295,3)="S13","WD",IF(LEFT(O295,3)="W05","WD",IF(LEFT(O295,3)="W06","UA",IF(LEFT(O295,3)="S12","CA",IF(LEFT(O295,3)="E06","UA",IF(LEFT(O295,3)="E07","NMD",IF(LEFT(O295,3)="E08","MD",IF(LEFT(O295,3)="E09","LONB"))))))))))</f>
        <v>WD</v>
      </c>
      <c r="Q295" s="9" t="str">
        <f>IF([1]source_data!G297="","",IF([1]source_data!D297="","",VLOOKUP([1]source_data!D297,[1]geo_data!A:I,7,FALSE)))</f>
        <v>Southampton</v>
      </c>
      <c r="R295" s="9" t="str">
        <f>IF([1]source_data!G297="","",IF([1]source_data!D297="","",VLOOKUP([1]source_data!D297,[1]geo_data!A:I,6,FALSE)))</f>
        <v>E06000045</v>
      </c>
      <c r="S295" s="9" t="str">
        <f>IF([1]source_data!G297="","",IF(LEFT(R295,3)="E05","WD",IF(LEFT(R295,3)="S13","WD",IF(LEFT(R295,3)="W05","WD",IF(LEFT(R295,3)="W06","UA",IF(LEFT(R295,3)="S12","CA",IF(LEFT(R295,3)="E06","UA",IF(LEFT(R295,3)="E07","NMD",IF(LEFT(R295,3)="E08","MD",IF(LEFT(R295,3)="E09","LONB"))))))))))</f>
        <v>UA</v>
      </c>
      <c r="T295" s="6" t="str">
        <f>IF([1]source_data!G297="","",IF([1]source_data!N297="","",[1]source_data!N297))</f>
        <v>Crisis Grant</v>
      </c>
      <c r="U295" s="10">
        <f>IF([1]source_data!G297="","",[1]tailored_settings!$B$8)</f>
        <v>45622</v>
      </c>
      <c r="V295" s="6" t="str">
        <f>IF([1]source_data!G297="","",[1]tailored_settings!$B$9)</f>
        <v>http://www.longleigh.org/</v>
      </c>
      <c r="W295" s="8">
        <f>IF([1]source_data!G297="","",IF([1]source_data!O297="","",[1]source_data!O297))</f>
        <v>45273</v>
      </c>
      <c r="X295" s="8">
        <f>IF([1]source_data!G297="","",IF([1]source_data!P297="","",[1]source_data!P297))</f>
        <v>45369</v>
      </c>
      <c r="Y295" s="6" t="str">
        <f>IF([1]source_data!G297="","",IF([1]source_data!Q297="","",[1]source_data!Q297))</f>
        <v/>
      </c>
      <c r="Z295" s="11" t="str">
        <f>IF([1]source_data!G297="","",IF([1]source_data!I297="","",[1]tailored_settings!$B$10))</f>
        <v>Primary grant reason</v>
      </c>
      <c r="AA295" s="11" t="str">
        <f>IF([1]source_data!G297="","",IF([1]source_data!I297="","",[1]source_data!I297))</f>
        <v>4. Customer/family fleeing from a violent or abusive relationship</v>
      </c>
      <c r="AB295" s="11" t="str">
        <f>IF([1]source_data!G297="","",IF([1]source_data!J297="","",[1]tailored_settings!$B$11))</f>
        <v/>
      </c>
      <c r="AC295" s="11" t="str">
        <f>IF([1]source_data!G297="","",IF([1]source_data!J297="","",[1]source_data!J297))</f>
        <v/>
      </c>
      <c r="AD295" s="11" t="str">
        <f>IF([1]source_data!G297="","",IF([1]source_data!K297="","",[1]tailored_settings!$B$12))</f>
        <v>Grant purpose</v>
      </c>
      <c r="AE295" s="11" t="str">
        <f>IF([1]source_data!G297="","",IF([1]source_data!K297="","",[1]source_data!K297))</f>
        <v>Food vouchers</v>
      </c>
      <c r="AF295" s="11" t="str">
        <f>IF([1]source_data!G297="","",IF([1]source_data!L297="","",[1]tailored_settings!$B$13))</f>
        <v>Grant purpose</v>
      </c>
      <c r="AG295" s="11" t="str">
        <f>IF([1]source_data!G297="","",IF([1]source_data!L297="","",[1]source_data!L297))</f>
        <v>Travel costs</v>
      </c>
      <c r="AH295" s="11" t="str">
        <f>IF([1]source_data!G297="","",IF([1]source_data!M297="","",[1]tailored_settings!$B$14))</f>
        <v/>
      </c>
      <c r="AI295" s="11" t="str">
        <f>IF([1]source_data!G297="","",IF([1]source_data!M297="","",[1]source_data!M297))</f>
        <v/>
      </c>
    </row>
    <row r="296" spans="1:35" x14ac:dyDescent="0.2">
      <c r="A296" s="6" t="str">
        <f>IF([1]source_data!G298="","",IF(AND([1]source_data!C298&lt;&gt;"",[1]tailored_settings!$B$15="Publish"),CONCATENATE([1]tailored_settings!$B$2&amp;[1]source_data!C298),IF(AND([1]source_data!C298&lt;&gt;"",[1]tailored_settings!$B$15="Do not publish"),CONCATENATE([1]tailored_settings!$B$2&amp;TEXT(ROW(A296)-1,"0000")&amp;"_"&amp;TEXT(F296,"yyyy-mm")),CONCATENATE([1]tailored_settings!$B$2&amp;TEXT(ROW(A296)-1,"0000")&amp;"_"&amp;TEXT(F296,"yyyy-mm")))))</f>
        <v>360G-Longleigh-E23-00336W</v>
      </c>
      <c r="B296" s="6" t="str">
        <f>IF([1]source_data!G298="","",IF([1]source_data!E298&lt;&gt;"",[1]source_data!E298,CONCATENATE("Grant to "&amp;G296)))</f>
        <v>Grant to Individual Recipient</v>
      </c>
      <c r="C296" s="6" t="str">
        <f>IF([1]source_data!G298="","",IF([1]source_data!F298="","",[1]source_data!F298))</f>
        <v>Providing aid to the staff of our donor</v>
      </c>
      <c r="D296" s="7">
        <f>IF([1]source_data!G298="","",IF([1]source_data!G298="","",[1]source_data!G298))</f>
        <v>940.96</v>
      </c>
      <c r="E296" s="6" t="str">
        <f>IF([1]source_data!G298="","",[1]tailored_settings!$B$3)</f>
        <v>GBP</v>
      </c>
      <c r="F296" s="8">
        <f>IF([1]source_data!G298="","",IF([1]source_data!H298="","",[1]source_data!H298))</f>
        <v>45273</v>
      </c>
      <c r="G296" s="6" t="str">
        <f>IF([1]source_data!G298="","",[1]tailored_settings!$B$5)</f>
        <v>Individual Recipient</v>
      </c>
      <c r="H296" s="6" t="str">
        <f>IF([1]source_data!G298="","",IF(AND([1]source_data!A298&lt;&gt;"",[1]tailored_settings!$B$16="Publish"),CONCATENATE([1]tailored_settings!$B$2&amp;[1]source_data!A298),IF(AND([1]source_data!A298&lt;&gt;"",[1]tailored_settings!$B$16="Do not publish"),CONCATENATE([1]tailored_settings!$B$4&amp;TEXT(ROW(A296)-1,"0000")&amp;"_"&amp;TEXT(F296,"yyyy-mm")),CONCATENATE([1]tailored_settings!$B$4&amp;TEXT(ROW(A296)-1,"0000")&amp;"_"&amp;TEXT(F296,"yyyy-mm")))))</f>
        <v>360G-Longleigh-IND-0295_2023-12</v>
      </c>
      <c r="I296" s="6" t="str">
        <f>IF([1]source_data!G298="","",[1]tailored_settings!$B$7)</f>
        <v>Longleigh Foundation</v>
      </c>
      <c r="J296" s="6" t="str">
        <f>IF([1]source_data!G298="","",[1]tailored_settings!$B$6)</f>
        <v>GB-CHC-1169016</v>
      </c>
      <c r="K296" s="6" t="str">
        <f>IF([1]source_data!G298="","",IF([1]source_data!I298="","",VLOOKUP([1]source_data!I298,[1]codelist_mapping!A:C,3,FALSE)))</f>
        <v>GTIR010</v>
      </c>
      <c r="L296" s="6" t="str">
        <f>IF([1]source_data!G298="","",IF([1]source_data!J298="","",VLOOKUP([1]source_data!J298,[1]codelist_mapping!A:C,3,FALSE)))</f>
        <v/>
      </c>
      <c r="M296" s="6" t="str">
        <f>IF([1]source_data!G298="","",IF([1]source_data!K298="","",IF([1]source_data!M298&lt;&gt;"",CONCATENATE(VLOOKUP([1]source_data!K298,[1]codelist_mapping!F:H,3,FALSE)&amp;";"&amp;VLOOKUP([1]source_data!L298,[1]codelist_mapping!F:H,3,FALSE)&amp;";"&amp;VLOOKUP([1]source_data!M298,[1]codelist_mapping!F:H,3,FALSE)),IF([1]source_data!L298&lt;&gt;"",CONCATENATE(VLOOKUP([1]source_data!K298,[1]codelist_mapping!F:H,3,FALSE)&amp;";"&amp;VLOOKUP([1]source_data!L298,[1]codelist_mapping!F:H,3,FALSE)),IF([1]source_data!K298&lt;&gt;"",CONCATENATE(VLOOKUP([1]source_data!K298,[1]codelist_mapping!F:H,3,FALSE)))))))</f>
        <v>GTIP050</v>
      </c>
      <c r="N296" s="9" t="str">
        <f>IF([1]source_data!G298="","",IF([1]source_data!D298="","",VLOOKUP([1]source_data!D298,[1]geo_data!A:I,9,FALSE)))</f>
        <v>Central</v>
      </c>
      <c r="O296" s="9" t="str">
        <f>IF([1]source_data!G298="","",IF([1]source_data!D298="","",VLOOKUP([1]source_data!D298,[1]geo_data!A:I,8,FALSE)))</f>
        <v>E05008954</v>
      </c>
      <c r="P296" s="9" t="str">
        <f>IF([1]source_data!G298="","",IF(LEFT(O296,3)="E05","WD",IF(LEFT(O296,3)="S13","WD",IF(LEFT(O296,3)="W05","WD",IF(LEFT(O296,3)="W06","UA",IF(LEFT(O296,3)="S12","CA",IF(LEFT(O296,3)="E06","UA",IF(LEFT(O296,3)="E07","NMD",IF(LEFT(O296,3)="E08","MD",IF(LEFT(O296,3)="E09","LONB"))))))))))</f>
        <v>WD</v>
      </c>
      <c r="Q296" s="9" t="str">
        <f>IF([1]source_data!G298="","",IF([1]source_data!D298="","",VLOOKUP([1]source_data!D298,[1]geo_data!A:I,7,FALSE)))</f>
        <v>Swindon</v>
      </c>
      <c r="R296" s="9" t="str">
        <f>IF([1]source_data!G298="","",IF([1]source_data!D298="","",VLOOKUP([1]source_data!D298,[1]geo_data!A:I,6,FALSE)))</f>
        <v>E06000030</v>
      </c>
      <c r="S296" s="9" t="str">
        <f>IF([1]source_data!G298="","",IF(LEFT(R296,3)="E05","WD",IF(LEFT(R296,3)="S13","WD",IF(LEFT(R296,3)="W05","WD",IF(LEFT(R296,3)="W06","UA",IF(LEFT(R296,3)="S12","CA",IF(LEFT(R296,3)="E06","UA",IF(LEFT(R296,3)="E07","NMD",IF(LEFT(R296,3)="E08","MD",IF(LEFT(R296,3)="E09","LONB"))))))))))</f>
        <v>UA</v>
      </c>
      <c r="T296" s="6" t="str">
        <f>IF([1]source_data!G298="","",IF([1]source_data!N298="","",[1]source_data!N298))</f>
        <v>Stonewater Employee Support Fund</v>
      </c>
      <c r="U296" s="10">
        <f>IF([1]source_data!G298="","",[1]tailored_settings!$B$8)</f>
        <v>45622</v>
      </c>
      <c r="V296" s="6" t="str">
        <f>IF([1]source_data!G298="","",[1]tailored_settings!$B$9)</f>
        <v>http://www.longleigh.org/</v>
      </c>
      <c r="W296" s="8">
        <f>IF([1]source_data!G298="","",IF([1]source_data!O298="","",[1]source_data!O298))</f>
        <v>45273</v>
      </c>
      <c r="X296" s="8">
        <f>IF([1]source_data!G298="","",IF([1]source_data!P298="","",[1]source_data!P298))</f>
        <v>45408</v>
      </c>
      <c r="Y296" s="6" t="str">
        <f>IF([1]source_data!G298="","",IF([1]source_data!Q298="","",[1]source_data!Q298))</f>
        <v/>
      </c>
      <c r="Z296" s="11" t="str">
        <f>IF([1]source_data!G298="","",IF([1]source_data!I298="","",[1]tailored_settings!$B$10))</f>
        <v>Primary grant reason</v>
      </c>
      <c r="AA296" s="11" t="str">
        <f>IF([1]source_data!G298="","",IF([1]source_data!I298="","",[1]source_data!I298))</f>
        <v>8. Customer is in financial hardship and their household meets one of two criteria</v>
      </c>
      <c r="AB296" s="11" t="str">
        <f>IF([1]source_data!G298="","",IF([1]source_data!J298="","",[1]tailored_settings!$B$11))</f>
        <v/>
      </c>
      <c r="AC296" s="11" t="str">
        <f>IF([1]source_data!G298="","",IF([1]source_data!J298="","",[1]source_data!J298))</f>
        <v/>
      </c>
      <c r="AD296" s="11" t="str">
        <f>IF([1]source_data!G298="","",IF([1]source_data!K298="","",[1]tailored_settings!$B$12))</f>
        <v>Grant purpose</v>
      </c>
      <c r="AE296" s="11" t="str">
        <f>IF([1]source_data!G298="","",IF([1]source_data!K298="","",[1]source_data!K298))</f>
        <v>Utility vouchers</v>
      </c>
      <c r="AF296" s="11" t="str">
        <f>IF([1]source_data!G298="","",IF([1]source_data!L298="","",[1]tailored_settings!$B$13))</f>
        <v/>
      </c>
      <c r="AG296" s="11" t="str">
        <f>IF([1]source_data!G298="","",IF([1]source_data!L298="","",[1]source_data!L298))</f>
        <v/>
      </c>
      <c r="AH296" s="11" t="str">
        <f>IF([1]source_data!G298="","",IF([1]source_data!M298="","",[1]tailored_settings!$B$14))</f>
        <v/>
      </c>
      <c r="AI296" s="11" t="str">
        <f>IF([1]source_data!G298="","",IF([1]source_data!M298="","",[1]source_data!M298))</f>
        <v/>
      </c>
    </row>
    <row r="297" spans="1:35" x14ac:dyDescent="0.2">
      <c r="A297" s="6" t="str">
        <f>IF([1]source_data!G299="","",IF(AND([1]source_data!C299&lt;&gt;"",[1]tailored_settings!$B$15="Publish"),CONCATENATE([1]tailored_settings!$B$2&amp;[1]source_data!C299),IF(AND([1]source_data!C299&lt;&gt;"",[1]tailored_settings!$B$15="Do not publish"),CONCATENATE([1]tailored_settings!$B$2&amp;TEXT(ROW(A297)-1,"0000")&amp;"_"&amp;TEXT(F297,"yyyy-mm")),CONCATENATE([1]tailored_settings!$B$2&amp;TEXT(ROW(A297)-1,"0000")&amp;"_"&amp;TEXT(F297,"yyyy-mm")))))</f>
        <v>360G-Longleigh-E23-00337W</v>
      </c>
      <c r="B297" s="6" t="str">
        <f>IF([1]source_data!G299="","",IF([1]source_data!E299&lt;&gt;"",[1]source_data!E299,CONCATENATE("Grant to "&amp;G297)))</f>
        <v>Grant to Individual Recipient</v>
      </c>
      <c r="C297" s="6" t="str">
        <f>IF([1]source_data!G299="","",IF([1]source_data!F299="","",[1]source_data!F299))</f>
        <v>Helping to alleviate financial hardship</v>
      </c>
      <c r="D297" s="7">
        <f>IF([1]source_data!G299="","",IF([1]source_data!G299="","",[1]source_data!G299))</f>
        <v>1000</v>
      </c>
      <c r="E297" s="6" t="str">
        <f>IF([1]source_data!G299="","",[1]tailored_settings!$B$3)</f>
        <v>GBP</v>
      </c>
      <c r="F297" s="8">
        <f>IF([1]source_data!G299="","",IF([1]source_data!H299="","",[1]source_data!H299))</f>
        <v>45273</v>
      </c>
      <c r="G297" s="6" t="str">
        <f>IF([1]source_data!G299="","",[1]tailored_settings!$B$5)</f>
        <v>Individual Recipient</v>
      </c>
      <c r="H297" s="6" t="str">
        <f>IF([1]source_data!G299="","",IF(AND([1]source_data!A299&lt;&gt;"",[1]tailored_settings!$B$16="Publish"),CONCATENATE([1]tailored_settings!$B$2&amp;[1]source_data!A299),IF(AND([1]source_data!A299&lt;&gt;"",[1]tailored_settings!$B$16="Do not publish"),CONCATENATE([1]tailored_settings!$B$4&amp;TEXT(ROW(A297)-1,"0000")&amp;"_"&amp;TEXT(F297,"yyyy-mm")),CONCATENATE([1]tailored_settings!$B$4&amp;TEXT(ROW(A297)-1,"0000")&amp;"_"&amp;TEXT(F297,"yyyy-mm")))))</f>
        <v>360G-Longleigh-IND-0296_2023-12</v>
      </c>
      <c r="I297" s="6" t="str">
        <f>IF([1]source_data!G299="","",[1]tailored_settings!$B$7)</f>
        <v>Longleigh Foundation</v>
      </c>
      <c r="J297" s="6" t="str">
        <f>IF([1]source_data!G299="","",[1]tailored_settings!$B$6)</f>
        <v>GB-CHC-1169016</v>
      </c>
      <c r="K297" s="6" t="str">
        <f>IF([1]source_data!G299="","",IF([1]source_data!I299="","",VLOOKUP([1]source_data!I299,[1]codelist_mapping!A:C,3,FALSE)))</f>
        <v>GTIR030</v>
      </c>
      <c r="L297" s="6" t="str">
        <f>IF([1]source_data!G299="","",IF([1]source_data!J299="","",VLOOKUP([1]source_data!J299,[1]codelist_mapping!A:C,3,FALSE)))</f>
        <v>GTIR010</v>
      </c>
      <c r="M297" s="6" t="str">
        <f>IF([1]source_data!G299="","",IF([1]source_data!K299="","",IF([1]source_data!M299&lt;&gt;"",CONCATENATE(VLOOKUP([1]source_data!K299,[1]codelist_mapping!F:H,3,FALSE)&amp;";"&amp;VLOOKUP([1]source_data!L299,[1]codelist_mapping!F:H,3,FALSE)&amp;";"&amp;VLOOKUP([1]source_data!M299,[1]codelist_mapping!F:H,3,FALSE)),IF([1]source_data!L299&lt;&gt;"",CONCATENATE(VLOOKUP([1]source_data!K299,[1]codelist_mapping!F:H,3,FALSE)&amp;";"&amp;VLOOKUP([1]source_data!L299,[1]codelist_mapping!F:H,3,FALSE)),IF([1]source_data!K299&lt;&gt;"",CONCATENATE(VLOOKUP([1]source_data!K299,[1]codelist_mapping!F:H,3,FALSE)))))))</f>
        <v>GTIP070;GTIP050</v>
      </c>
      <c r="N297" s="9" t="str">
        <f>IF([1]source_data!G299="","",IF([1]source_data!D299="","",VLOOKUP([1]source_data!D299,[1]geo_data!A:I,9,FALSE)))</f>
        <v>Penhill and Upper Stratton</v>
      </c>
      <c r="O297" s="9" t="str">
        <f>IF([1]source_data!G299="","",IF([1]source_data!D299="","",VLOOKUP([1]source_data!D299,[1]geo_data!A:I,8,FALSE)))</f>
        <v>E05010757</v>
      </c>
      <c r="P297" s="9" t="str">
        <f>IF([1]source_data!G299="","",IF(LEFT(O297,3)="E05","WD",IF(LEFT(O297,3)="S13","WD",IF(LEFT(O297,3)="W05","WD",IF(LEFT(O297,3)="W06","UA",IF(LEFT(O297,3)="S12","CA",IF(LEFT(O297,3)="E06","UA",IF(LEFT(O297,3)="E07","NMD",IF(LEFT(O297,3)="E08","MD",IF(LEFT(O297,3)="E09","LONB"))))))))))</f>
        <v>WD</v>
      </c>
      <c r="Q297" s="9" t="str">
        <f>IF([1]source_data!G299="","",IF([1]source_data!D299="","",VLOOKUP([1]source_data!D299,[1]geo_data!A:I,7,FALSE)))</f>
        <v>Swindon</v>
      </c>
      <c r="R297" s="9" t="str">
        <f>IF([1]source_data!G299="","",IF([1]source_data!D299="","",VLOOKUP([1]source_data!D299,[1]geo_data!A:I,6,FALSE)))</f>
        <v>E06000030</v>
      </c>
      <c r="S297" s="9" t="str">
        <f>IF([1]source_data!G299="","",IF(LEFT(R297,3)="E05","WD",IF(LEFT(R297,3)="S13","WD",IF(LEFT(R297,3)="W05","WD",IF(LEFT(R297,3)="W06","UA",IF(LEFT(R297,3)="S12","CA",IF(LEFT(R297,3)="E06","UA",IF(LEFT(R297,3)="E07","NMD",IF(LEFT(R297,3)="E08","MD",IF(LEFT(R297,3)="E09","LONB"))))))))))</f>
        <v>UA</v>
      </c>
      <c r="T297" s="6" t="str">
        <f>IF([1]source_data!G299="","",IF([1]source_data!N299="","",[1]source_data!N299))</f>
        <v>Hardship Grant</v>
      </c>
      <c r="U297" s="10">
        <f>IF([1]source_data!G299="","",[1]tailored_settings!$B$8)</f>
        <v>45622</v>
      </c>
      <c r="V297" s="6" t="str">
        <f>IF([1]source_data!G299="","",[1]tailored_settings!$B$9)</f>
        <v>http://www.longleigh.org/</v>
      </c>
      <c r="W297" s="8">
        <f>IF([1]source_data!G299="","",IF([1]source_data!O299="","",[1]source_data!O299))</f>
        <v>45273</v>
      </c>
      <c r="X297" s="8">
        <f>IF([1]source_data!G299="","",IF([1]source_data!P299="","",[1]source_data!P299))</f>
        <v>45307</v>
      </c>
      <c r="Y297" s="6" t="str">
        <f>IF([1]source_data!G299="","",IF([1]source_data!Q299="","",[1]source_data!Q299))</f>
        <v/>
      </c>
      <c r="Z297" s="11" t="str">
        <f>IF([1]source_data!G299="","",IF([1]source_data!I299="","",[1]tailored_settings!$B$10))</f>
        <v>Primary grant reason</v>
      </c>
      <c r="AA297" s="11" t="str">
        <f>IF([1]source_data!G299="","",IF([1]source_data!I299="","",[1]source_data!I299))</f>
        <v>1. Customer (or family member residing with them) with a diagnosed condition or disability (physical and/or sensory and/or behavioural)</v>
      </c>
      <c r="AB297" s="11" t="str">
        <f>IF([1]source_data!G299="","",IF([1]source_data!J299="","",[1]tailored_settings!$B$11))</f>
        <v>Secondary grant reason</v>
      </c>
      <c r="AC297" s="11" t="str">
        <f>IF([1]source_data!G299="","",IF([1]source_data!J299="","",[1]source_data!J299))</f>
        <v>7. Customer where there is a child/ren in receipt of means-tested free school meals</v>
      </c>
      <c r="AD297" s="11" t="str">
        <f>IF([1]source_data!G299="","",IF([1]source_data!K299="","",[1]tailored_settings!$B$12))</f>
        <v>Grant purpose</v>
      </c>
      <c r="AE297" s="11" t="str">
        <f>IF([1]source_data!G299="","",IF([1]source_data!K299="","",[1]source_data!K299))</f>
        <v>Food vouchers</v>
      </c>
      <c r="AF297" s="11" t="str">
        <f>IF([1]source_data!G299="","",IF([1]source_data!L299="","",[1]tailored_settings!$B$13))</f>
        <v>Grant purpose</v>
      </c>
      <c r="AG297" s="11" t="str">
        <f>IF([1]source_data!G299="","",IF([1]source_data!L299="","",[1]source_data!L299))</f>
        <v>Utility vouchers</v>
      </c>
      <c r="AH297" s="11" t="str">
        <f>IF([1]source_data!G299="","",IF([1]source_data!M299="","",[1]tailored_settings!$B$14))</f>
        <v/>
      </c>
      <c r="AI297" s="11" t="str">
        <f>IF([1]source_data!G299="","",IF([1]source_data!M299="","",[1]source_data!M299))</f>
        <v/>
      </c>
    </row>
    <row r="298" spans="1:35" x14ac:dyDescent="0.2">
      <c r="A298" s="6" t="str">
        <f>IF([1]source_data!G300="","",IF(AND([1]source_data!C300&lt;&gt;"",[1]tailored_settings!$B$15="Publish"),CONCATENATE([1]tailored_settings!$B$2&amp;[1]source_data!C300),IF(AND([1]source_data!C300&lt;&gt;"",[1]tailored_settings!$B$15="Do not publish"),CONCATENATE([1]tailored_settings!$B$2&amp;TEXT(ROW(A298)-1,"0000")&amp;"_"&amp;TEXT(F298,"yyyy-mm")),CONCATENATE([1]tailored_settings!$B$2&amp;TEXT(ROW(A298)-1,"0000")&amp;"_"&amp;TEXT(F298,"yyyy-mm")))))</f>
        <v>360G-Longleigh-E23-00338W</v>
      </c>
      <c r="B298" s="6" t="str">
        <f>IF([1]source_data!G300="","",IF([1]source_data!E300&lt;&gt;"",[1]source_data!E300,CONCATENATE("Grant to "&amp;G298)))</f>
        <v>Grant to Individual Recipient</v>
      </c>
      <c r="C298" s="6" t="str">
        <f>IF([1]source_data!G300="","",IF([1]source_data!F300="","",[1]source_data!F300))</f>
        <v>Helping to alleviate financial hardship</v>
      </c>
      <c r="D298" s="7">
        <f>IF([1]source_data!G300="","",IF([1]source_data!G300="","",[1]source_data!G300))</f>
        <v>800</v>
      </c>
      <c r="E298" s="6" t="str">
        <f>IF([1]source_data!G300="","",[1]tailored_settings!$B$3)</f>
        <v>GBP</v>
      </c>
      <c r="F298" s="8">
        <f>IF([1]source_data!G300="","",IF([1]source_data!H300="","",[1]source_data!H300))</f>
        <v>45273</v>
      </c>
      <c r="G298" s="6" t="str">
        <f>IF([1]source_data!G300="","",[1]tailored_settings!$B$5)</f>
        <v>Individual Recipient</v>
      </c>
      <c r="H298" s="6" t="str">
        <f>IF([1]source_data!G300="","",IF(AND([1]source_data!A300&lt;&gt;"",[1]tailored_settings!$B$16="Publish"),CONCATENATE([1]tailored_settings!$B$2&amp;[1]source_data!A300),IF(AND([1]source_data!A300&lt;&gt;"",[1]tailored_settings!$B$16="Do not publish"),CONCATENATE([1]tailored_settings!$B$4&amp;TEXT(ROW(A298)-1,"0000")&amp;"_"&amp;TEXT(F298,"yyyy-mm")),CONCATENATE([1]tailored_settings!$B$4&amp;TEXT(ROW(A298)-1,"0000")&amp;"_"&amp;TEXT(F298,"yyyy-mm")))))</f>
        <v>360G-Longleigh-IND-0297_2023-12</v>
      </c>
      <c r="I298" s="6" t="str">
        <f>IF([1]source_data!G300="","",[1]tailored_settings!$B$7)</f>
        <v>Longleigh Foundation</v>
      </c>
      <c r="J298" s="6" t="str">
        <f>IF([1]source_data!G300="","",[1]tailored_settings!$B$6)</f>
        <v>GB-CHC-1169016</v>
      </c>
      <c r="K298" s="6" t="str">
        <f>IF([1]source_data!G300="","",IF([1]source_data!I300="","",VLOOKUP([1]source_data!I300,[1]codelist_mapping!A:C,3,FALSE)))</f>
        <v>GTIR040</v>
      </c>
      <c r="L298" s="6" t="str">
        <f>IF([1]source_data!G300="","",IF([1]source_data!J300="","",VLOOKUP([1]source_data!J300,[1]codelist_mapping!A:C,3,FALSE)))</f>
        <v/>
      </c>
      <c r="M298" s="6" t="str">
        <f>IF([1]source_data!G300="","",IF([1]source_data!K300="","",IF([1]source_data!M300&lt;&gt;"",CONCATENATE(VLOOKUP([1]source_data!K300,[1]codelist_mapping!F:H,3,FALSE)&amp;";"&amp;VLOOKUP([1]source_data!L300,[1]codelist_mapping!F:H,3,FALSE)&amp;";"&amp;VLOOKUP([1]source_data!M300,[1]codelist_mapping!F:H,3,FALSE)),IF([1]source_data!L300&lt;&gt;"",CONCATENATE(VLOOKUP([1]source_data!K300,[1]codelist_mapping!F:H,3,FALSE)&amp;";"&amp;VLOOKUP([1]source_data!L300,[1]codelist_mapping!F:H,3,FALSE)),IF([1]source_data!K300&lt;&gt;"",CONCATENATE(VLOOKUP([1]source_data!K300,[1]codelist_mapping!F:H,3,FALSE)))))))</f>
        <v>GTIP070;GTIP050</v>
      </c>
      <c r="N298" s="9" t="str">
        <f>IF([1]source_data!G300="","",IF([1]source_data!D300="","",VLOOKUP([1]source_data!D300,[1]geo_data!A:I,9,FALSE)))</f>
        <v>Dunstable Central</v>
      </c>
      <c r="O298" s="9" t="str">
        <f>IF([1]source_data!G300="","",IF([1]source_data!D300="","",VLOOKUP([1]source_data!D300,[1]geo_data!A:I,8,FALSE)))</f>
        <v>E05014403</v>
      </c>
      <c r="P298" s="9" t="str">
        <f>IF([1]source_data!G300="","",IF(LEFT(O298,3)="E05","WD",IF(LEFT(O298,3)="S13","WD",IF(LEFT(O298,3)="W05","WD",IF(LEFT(O298,3)="W06","UA",IF(LEFT(O298,3)="S12","CA",IF(LEFT(O298,3)="E06","UA",IF(LEFT(O298,3)="E07","NMD",IF(LEFT(O298,3)="E08","MD",IF(LEFT(O298,3)="E09","LONB"))))))))))</f>
        <v>WD</v>
      </c>
      <c r="Q298" s="9" t="str">
        <f>IF([1]source_data!G300="","",IF([1]source_data!D300="","",VLOOKUP([1]source_data!D300,[1]geo_data!A:I,7,FALSE)))</f>
        <v>Central Bedfordshire</v>
      </c>
      <c r="R298" s="9" t="str">
        <f>IF([1]source_data!G300="","",IF([1]source_data!D300="","",VLOOKUP([1]source_data!D300,[1]geo_data!A:I,6,FALSE)))</f>
        <v>E06000056</v>
      </c>
      <c r="S298" s="9" t="str">
        <f>IF([1]source_data!G300="","",IF(LEFT(R298,3)="E05","WD",IF(LEFT(R298,3)="S13","WD",IF(LEFT(R298,3)="W05","WD",IF(LEFT(R298,3)="W06","UA",IF(LEFT(R298,3)="S12","CA",IF(LEFT(R298,3)="E06","UA",IF(LEFT(R298,3)="E07","NMD",IF(LEFT(R298,3)="E08","MD",IF(LEFT(R298,3)="E09","LONB"))))))))))</f>
        <v>UA</v>
      </c>
      <c r="T298" s="6" t="str">
        <f>IF([1]source_data!G300="","",IF([1]source_data!N300="","",[1]source_data!N300))</f>
        <v>Hardship Grant</v>
      </c>
      <c r="U298" s="10">
        <f>IF([1]source_data!G300="","",[1]tailored_settings!$B$8)</f>
        <v>45622</v>
      </c>
      <c r="V298" s="6" t="str">
        <f>IF([1]source_data!G300="","",[1]tailored_settings!$B$9)</f>
        <v>http://www.longleigh.org/</v>
      </c>
      <c r="W298" s="8">
        <f>IF([1]source_data!G300="","",IF([1]source_data!O300="","",[1]source_data!O300))</f>
        <v>45273</v>
      </c>
      <c r="X298" s="8">
        <f>IF([1]source_data!G300="","",IF([1]source_data!P300="","",[1]source_data!P300))</f>
        <v>45362</v>
      </c>
      <c r="Y298" s="6" t="str">
        <f>IF([1]source_data!G300="","",IF([1]source_data!Q300="","",[1]source_data!Q300))</f>
        <v/>
      </c>
      <c r="Z298" s="11" t="str">
        <f>IF([1]source_data!G300="","",IF([1]source_data!I300="","",[1]tailored_settings!$B$10))</f>
        <v>Primary grant reason</v>
      </c>
      <c r="AA298" s="11" t="str">
        <f>IF([1]source_data!G300="","",IF([1]source_data!I300="","",[1]source_data!I300))</f>
        <v>2. Customer receiving medication and/or therapy for a mental health condition or substance addiction</v>
      </c>
      <c r="AB298" s="11" t="str">
        <f>IF([1]source_data!G300="","",IF([1]source_data!J300="","",[1]tailored_settings!$B$11))</f>
        <v/>
      </c>
      <c r="AC298" s="11" t="str">
        <f>IF([1]source_data!G300="","",IF([1]source_data!J300="","",[1]source_data!J300))</f>
        <v/>
      </c>
      <c r="AD298" s="11" t="str">
        <f>IF([1]source_data!G300="","",IF([1]source_data!K300="","",[1]tailored_settings!$B$12))</f>
        <v>Grant purpose</v>
      </c>
      <c r="AE298" s="11" t="str">
        <f>IF([1]source_data!G300="","",IF([1]source_data!K300="","",[1]source_data!K300))</f>
        <v>Food vouchers</v>
      </c>
      <c r="AF298" s="11" t="str">
        <f>IF([1]source_data!G300="","",IF([1]source_data!L300="","",[1]tailored_settings!$B$13))</f>
        <v>Grant purpose</v>
      </c>
      <c r="AG298" s="11" t="str">
        <f>IF([1]source_data!G300="","",IF([1]source_data!L300="","",[1]source_data!L300))</f>
        <v>Utility vouchers</v>
      </c>
      <c r="AH298" s="11" t="str">
        <f>IF([1]source_data!G300="","",IF([1]source_data!M300="","",[1]tailored_settings!$B$14))</f>
        <v/>
      </c>
      <c r="AI298" s="11" t="str">
        <f>IF([1]source_data!G300="","",IF([1]source_data!M300="","",[1]source_data!M300))</f>
        <v/>
      </c>
    </row>
    <row r="299" spans="1:35" x14ac:dyDescent="0.2">
      <c r="A299" s="6" t="str">
        <f>IF([1]source_data!G301="","",IF(AND([1]source_data!C301&lt;&gt;"",[1]tailored_settings!$B$15="Publish"),CONCATENATE([1]tailored_settings!$B$2&amp;[1]source_data!C301),IF(AND([1]source_data!C301&lt;&gt;"",[1]tailored_settings!$B$15="Do not publish"),CONCATENATE([1]tailored_settings!$B$2&amp;TEXT(ROW(A299)-1,"0000")&amp;"_"&amp;TEXT(F299,"yyyy-mm")),CONCATENATE([1]tailored_settings!$B$2&amp;TEXT(ROW(A299)-1,"0000")&amp;"_"&amp;TEXT(F299,"yyyy-mm")))))</f>
        <v>360G-Longleigh-E23-00339W</v>
      </c>
      <c r="B299" s="6" t="str">
        <f>IF([1]source_data!G301="","",IF([1]source_data!E301&lt;&gt;"",[1]source_data!E301,CONCATENATE("Grant to "&amp;G299)))</f>
        <v>Grant to Individual Recipient</v>
      </c>
      <c r="C299" s="6" t="str">
        <f>IF([1]source_data!G301="","",IF([1]source_data!F301="","",[1]source_data!F301))</f>
        <v>Helping to alleviate financial hardship</v>
      </c>
      <c r="D299" s="7">
        <f>IF([1]source_data!G301="","",IF([1]source_data!G301="","",[1]source_data!G301))</f>
        <v>532.45000000000005</v>
      </c>
      <c r="E299" s="6" t="str">
        <f>IF([1]source_data!G301="","",[1]tailored_settings!$B$3)</f>
        <v>GBP</v>
      </c>
      <c r="F299" s="8">
        <f>IF([1]source_data!G301="","",IF([1]source_data!H301="","",[1]source_data!H301))</f>
        <v>45274</v>
      </c>
      <c r="G299" s="6" t="str">
        <f>IF([1]source_data!G301="","",[1]tailored_settings!$B$5)</f>
        <v>Individual Recipient</v>
      </c>
      <c r="H299" s="6" t="str">
        <f>IF([1]source_data!G301="","",IF(AND([1]source_data!A301&lt;&gt;"",[1]tailored_settings!$B$16="Publish"),CONCATENATE([1]tailored_settings!$B$2&amp;[1]source_data!A301),IF(AND([1]source_data!A301&lt;&gt;"",[1]tailored_settings!$B$16="Do not publish"),CONCATENATE([1]tailored_settings!$B$4&amp;TEXT(ROW(A299)-1,"0000")&amp;"_"&amp;TEXT(F299,"yyyy-mm")),CONCATENATE([1]tailored_settings!$B$4&amp;TEXT(ROW(A299)-1,"0000")&amp;"_"&amp;TEXT(F299,"yyyy-mm")))))</f>
        <v>360G-Longleigh-IND-0298_2023-12</v>
      </c>
      <c r="I299" s="6" t="str">
        <f>IF([1]source_data!G301="","",[1]tailored_settings!$B$7)</f>
        <v>Longleigh Foundation</v>
      </c>
      <c r="J299" s="6" t="str">
        <f>IF([1]source_data!G301="","",[1]tailored_settings!$B$6)</f>
        <v>GB-CHC-1169016</v>
      </c>
      <c r="K299" s="6" t="str">
        <f>IF([1]source_data!G301="","",IF([1]source_data!I301="","",VLOOKUP([1]source_data!I301,[1]codelist_mapping!A:C,3,FALSE)))</f>
        <v>GTIR040</v>
      </c>
      <c r="L299" s="6" t="str">
        <f>IF([1]source_data!G301="","",IF([1]source_data!J301="","",VLOOKUP([1]source_data!J301,[1]codelist_mapping!A:C,3,FALSE)))</f>
        <v/>
      </c>
      <c r="M299" s="6" t="str">
        <f>IF([1]source_data!G301="","",IF([1]source_data!K301="","",IF([1]source_data!M301&lt;&gt;"",CONCATENATE(VLOOKUP([1]source_data!K301,[1]codelist_mapping!F:H,3,FALSE)&amp;";"&amp;VLOOKUP([1]source_data!L301,[1]codelist_mapping!F:H,3,FALSE)&amp;";"&amp;VLOOKUP([1]source_data!M301,[1]codelist_mapping!F:H,3,FALSE)),IF([1]source_data!L301&lt;&gt;"",CONCATENATE(VLOOKUP([1]source_data!K301,[1]codelist_mapping!F:H,3,FALSE)&amp;";"&amp;VLOOKUP([1]source_data!L301,[1]codelist_mapping!F:H,3,FALSE)),IF([1]source_data!K301&lt;&gt;"",CONCATENATE(VLOOKUP([1]source_data!K301,[1]codelist_mapping!F:H,3,FALSE)))))))</f>
        <v>GTIP020</v>
      </c>
      <c r="N299" s="9" t="str">
        <f>IF([1]source_data!G301="","",IF([1]source_data!D301="","",VLOOKUP([1]source_data!D301,[1]geo_data!A:I,9,FALSE)))</f>
        <v>Skircoat</v>
      </c>
      <c r="O299" s="9" t="str">
        <f>IF([1]source_data!G301="","",IF([1]source_data!D301="","",VLOOKUP([1]source_data!D301,[1]geo_data!A:I,8,FALSE)))</f>
        <v>E05001383</v>
      </c>
      <c r="P299" s="9" t="str">
        <f>IF([1]source_data!G301="","",IF(LEFT(O299,3)="E05","WD",IF(LEFT(O299,3)="S13","WD",IF(LEFT(O299,3)="W05","WD",IF(LEFT(O299,3)="W06","UA",IF(LEFT(O299,3)="S12","CA",IF(LEFT(O299,3)="E06","UA",IF(LEFT(O299,3)="E07","NMD",IF(LEFT(O299,3)="E08","MD",IF(LEFT(O299,3)="E09","LONB"))))))))))</f>
        <v>WD</v>
      </c>
      <c r="Q299" s="9" t="str">
        <f>IF([1]source_data!G301="","",IF([1]source_data!D301="","",VLOOKUP([1]source_data!D301,[1]geo_data!A:I,7,FALSE)))</f>
        <v>Calderdale</v>
      </c>
      <c r="R299" s="9" t="str">
        <f>IF([1]source_data!G301="","",IF([1]source_data!D301="","",VLOOKUP([1]source_data!D301,[1]geo_data!A:I,6,FALSE)))</f>
        <v>E08000033</v>
      </c>
      <c r="S299" s="9" t="str">
        <f>IF([1]source_data!G301="","",IF(LEFT(R299,3)="E05","WD",IF(LEFT(R299,3)="S13","WD",IF(LEFT(R299,3)="W05","WD",IF(LEFT(R299,3)="W06","UA",IF(LEFT(R299,3)="S12","CA",IF(LEFT(R299,3)="E06","UA",IF(LEFT(R299,3)="E07","NMD",IF(LEFT(R299,3)="E08","MD",IF(LEFT(R299,3)="E09","LONB"))))))))))</f>
        <v>MD</v>
      </c>
      <c r="T299" s="6" t="str">
        <f>IF([1]source_data!G301="","",IF([1]source_data!N301="","",[1]source_data!N301))</f>
        <v>Hardship Grant</v>
      </c>
      <c r="U299" s="10">
        <f>IF([1]source_data!G301="","",[1]tailored_settings!$B$8)</f>
        <v>45622</v>
      </c>
      <c r="V299" s="6" t="str">
        <f>IF([1]source_data!G301="","",[1]tailored_settings!$B$9)</f>
        <v>http://www.longleigh.org/</v>
      </c>
      <c r="W299" s="8">
        <f>IF([1]source_data!G301="","",IF([1]source_data!O301="","",[1]source_data!O301))</f>
        <v>45274</v>
      </c>
      <c r="X299" s="8">
        <f>IF([1]source_data!G301="","",IF([1]source_data!P301="","",[1]source_data!P301))</f>
        <v>45399</v>
      </c>
      <c r="Y299" s="6" t="str">
        <f>IF([1]source_data!G301="","",IF([1]source_data!Q301="","",[1]source_data!Q301))</f>
        <v/>
      </c>
      <c r="Z299" s="11" t="str">
        <f>IF([1]source_data!G301="","",IF([1]source_data!I301="","",[1]tailored_settings!$B$10))</f>
        <v>Primary grant reason</v>
      </c>
      <c r="AA299" s="11" t="str">
        <f>IF([1]source_data!G301="","",IF([1]source_data!I301="","",[1]source_data!I301))</f>
        <v>2. Customer receiving medication and/or therapy for a mental health condition or substance addiction</v>
      </c>
      <c r="AB299" s="11" t="str">
        <f>IF([1]source_data!G301="","",IF([1]source_data!J301="","",[1]tailored_settings!$B$11))</f>
        <v/>
      </c>
      <c r="AC299" s="11" t="str">
        <f>IF([1]source_data!G301="","",IF([1]source_data!J301="","",[1]source_data!J301))</f>
        <v/>
      </c>
      <c r="AD299" s="11" t="str">
        <f>IF([1]source_data!G301="","",IF([1]source_data!K301="","",[1]tailored_settings!$B$12))</f>
        <v>Grant purpose</v>
      </c>
      <c r="AE299" s="11" t="str">
        <f>IF([1]source_data!G301="","",IF([1]source_data!K301="","",[1]source_data!K301))</f>
        <v>Appliances</v>
      </c>
      <c r="AF299" s="11" t="str">
        <f>IF([1]source_data!G301="","",IF([1]source_data!L301="","",[1]tailored_settings!$B$13))</f>
        <v/>
      </c>
      <c r="AG299" s="11" t="str">
        <f>IF([1]source_data!G301="","",IF([1]source_data!L301="","",[1]source_data!L301))</f>
        <v/>
      </c>
      <c r="AH299" s="11" t="str">
        <f>IF([1]source_data!G301="","",IF([1]source_data!M301="","",[1]tailored_settings!$B$14))</f>
        <v/>
      </c>
      <c r="AI299" s="11" t="str">
        <f>IF([1]source_data!G301="","",IF([1]source_data!M301="","",[1]source_data!M301))</f>
        <v/>
      </c>
    </row>
    <row r="300" spans="1:35" x14ac:dyDescent="0.2">
      <c r="A300" s="6" t="str">
        <f>IF([1]source_data!G302="","",IF(AND([1]source_data!C302&lt;&gt;"",[1]tailored_settings!$B$15="Publish"),CONCATENATE([1]tailored_settings!$B$2&amp;[1]source_data!C302),IF(AND([1]source_data!C302&lt;&gt;"",[1]tailored_settings!$B$15="Do not publish"),CONCATENATE([1]tailored_settings!$B$2&amp;TEXT(ROW(A300)-1,"0000")&amp;"_"&amp;TEXT(F300,"yyyy-mm")),CONCATENATE([1]tailored_settings!$B$2&amp;TEXT(ROW(A300)-1,"0000")&amp;"_"&amp;TEXT(F300,"yyyy-mm")))))</f>
        <v>360G-Longleigh-E23-00340W</v>
      </c>
      <c r="B300" s="6" t="str">
        <f>IF([1]source_data!G302="","",IF([1]source_data!E302&lt;&gt;"",[1]source_data!E302,CONCATENATE("Grant to "&amp;G300)))</f>
        <v>Grant to Individual Recipient</v>
      </c>
      <c r="C300" s="6" t="str">
        <f>IF([1]source_data!G302="","",IF([1]source_data!F302="","",[1]source_data!F302))</f>
        <v>Helping to alleviate financial hardship</v>
      </c>
      <c r="D300" s="7">
        <f>IF([1]source_data!G302="","",IF([1]source_data!G302="","",[1]source_data!G302))</f>
        <v>770.97</v>
      </c>
      <c r="E300" s="6" t="str">
        <f>IF([1]source_data!G302="","",[1]tailored_settings!$B$3)</f>
        <v>GBP</v>
      </c>
      <c r="F300" s="8">
        <f>IF([1]source_data!G302="","",IF([1]source_data!H302="","",[1]source_data!H302))</f>
        <v>45274</v>
      </c>
      <c r="G300" s="6" t="str">
        <f>IF([1]source_data!G302="","",[1]tailored_settings!$B$5)</f>
        <v>Individual Recipient</v>
      </c>
      <c r="H300" s="6" t="str">
        <f>IF([1]source_data!G302="","",IF(AND([1]source_data!A302&lt;&gt;"",[1]tailored_settings!$B$16="Publish"),CONCATENATE([1]tailored_settings!$B$2&amp;[1]source_data!A302),IF(AND([1]source_data!A302&lt;&gt;"",[1]tailored_settings!$B$16="Do not publish"),CONCATENATE([1]tailored_settings!$B$4&amp;TEXT(ROW(A300)-1,"0000")&amp;"_"&amp;TEXT(F300,"yyyy-mm")),CONCATENATE([1]tailored_settings!$B$4&amp;TEXT(ROW(A300)-1,"0000")&amp;"_"&amp;TEXT(F300,"yyyy-mm")))))</f>
        <v>360G-Longleigh-IND-0299_2023-12</v>
      </c>
      <c r="I300" s="6" t="str">
        <f>IF([1]source_data!G302="","",[1]tailored_settings!$B$7)</f>
        <v>Longleigh Foundation</v>
      </c>
      <c r="J300" s="6" t="str">
        <f>IF([1]source_data!G302="","",[1]tailored_settings!$B$6)</f>
        <v>GB-CHC-1169016</v>
      </c>
      <c r="K300" s="6" t="str">
        <f>IF([1]source_data!G302="","",IF([1]source_data!I302="","",VLOOKUP([1]source_data!I302,[1]codelist_mapping!A:C,3,FALSE)))</f>
        <v>GTIR080</v>
      </c>
      <c r="L300" s="6" t="str">
        <f>IF([1]source_data!G302="","",IF([1]source_data!J302="","",VLOOKUP([1]source_data!J302,[1]codelist_mapping!A:C,3,FALSE)))</f>
        <v/>
      </c>
      <c r="M300" s="6" t="str">
        <f>IF([1]source_data!G302="","",IF([1]source_data!K302="","",IF([1]source_data!M302&lt;&gt;"",CONCATENATE(VLOOKUP([1]source_data!K302,[1]codelist_mapping!F:H,3,FALSE)&amp;";"&amp;VLOOKUP([1]source_data!L302,[1]codelist_mapping!F:H,3,FALSE)&amp;";"&amp;VLOOKUP([1]source_data!M302,[1]codelist_mapping!F:H,3,FALSE)),IF([1]source_data!L302&lt;&gt;"",CONCATENATE(VLOOKUP([1]source_data!K302,[1]codelist_mapping!F:H,3,FALSE)&amp;";"&amp;VLOOKUP([1]source_data!L302,[1]codelist_mapping!F:H,3,FALSE)),IF([1]source_data!K302&lt;&gt;"",CONCATENATE(VLOOKUP([1]source_data!K302,[1]codelist_mapping!F:H,3,FALSE)))))))</f>
        <v>GTIP020</v>
      </c>
      <c r="N300" s="9" t="str">
        <f>IF([1]source_data!G302="","",IF([1]source_data!D302="","",VLOOKUP([1]source_data!D302,[1]geo_data!A:I,9,FALSE)))</f>
        <v>Abingdon Fitzharris</v>
      </c>
      <c r="O300" s="9" t="str">
        <f>IF([1]source_data!G302="","",IF([1]source_data!D302="","",VLOOKUP([1]source_data!D302,[1]geo_data!A:I,8,FALSE)))</f>
        <v>E05009757</v>
      </c>
      <c r="P300" s="9" t="str">
        <f>IF([1]source_data!G302="","",IF(LEFT(O300,3)="E05","WD",IF(LEFT(O300,3)="S13","WD",IF(LEFT(O300,3)="W05","WD",IF(LEFT(O300,3)="W06","UA",IF(LEFT(O300,3)="S12","CA",IF(LEFT(O300,3)="E06","UA",IF(LEFT(O300,3)="E07","NMD",IF(LEFT(O300,3)="E08","MD",IF(LEFT(O300,3)="E09","LONB"))))))))))</f>
        <v>WD</v>
      </c>
      <c r="Q300" s="9" t="str">
        <f>IF([1]source_data!G302="","",IF([1]source_data!D302="","",VLOOKUP([1]source_data!D302,[1]geo_data!A:I,7,FALSE)))</f>
        <v>Vale of White Horse</v>
      </c>
      <c r="R300" s="9" t="str">
        <f>IF([1]source_data!G302="","",IF([1]source_data!D302="","",VLOOKUP([1]source_data!D302,[1]geo_data!A:I,6,FALSE)))</f>
        <v>E07000180</v>
      </c>
      <c r="S300" s="9" t="str">
        <f>IF([1]source_data!G302="","",IF(LEFT(R300,3)="E05","WD",IF(LEFT(R300,3)="S13","WD",IF(LEFT(R300,3)="W05","WD",IF(LEFT(R300,3)="W06","UA",IF(LEFT(R300,3)="S12","CA",IF(LEFT(R300,3)="E06","UA",IF(LEFT(R300,3)="E07","NMD",IF(LEFT(R300,3)="E08","MD",IF(LEFT(R300,3)="E09","LONB"))))))))))</f>
        <v>NMD</v>
      </c>
      <c r="T300" s="6" t="str">
        <f>IF([1]source_data!G302="","",IF([1]source_data!N302="","",[1]source_data!N302))</f>
        <v>Hardship Grant</v>
      </c>
      <c r="U300" s="10">
        <f>IF([1]source_data!G302="","",[1]tailored_settings!$B$8)</f>
        <v>45622</v>
      </c>
      <c r="V300" s="6" t="str">
        <f>IF([1]source_data!G302="","",[1]tailored_settings!$B$9)</f>
        <v>http://www.longleigh.org/</v>
      </c>
      <c r="W300" s="8">
        <f>IF([1]source_data!G302="","",IF([1]source_data!O302="","",[1]source_data!O302))</f>
        <v>45274</v>
      </c>
      <c r="X300" s="8">
        <f>IF([1]source_data!G302="","",IF([1]source_data!P302="","",[1]source_data!P302))</f>
        <v>45322</v>
      </c>
      <c r="Y300" s="6" t="str">
        <f>IF([1]source_data!G302="","",IF([1]source_data!Q302="","",[1]source_data!Q302))</f>
        <v/>
      </c>
      <c r="Z300" s="11" t="str">
        <f>IF([1]source_data!G302="","",IF([1]source_data!I302="","",[1]tailored_settings!$B$10))</f>
        <v>Primary grant reason</v>
      </c>
      <c r="AA300" s="11" t="str">
        <f>IF([1]source_data!G302="","",IF([1]source_data!I302="","",[1]source_data!I302))</f>
        <v>3  Customer/family moving from homelessness/supported living into independent living</v>
      </c>
      <c r="AB300" s="11" t="str">
        <f>IF([1]source_data!G302="","",IF([1]source_data!J302="","",[1]tailored_settings!$B$11))</f>
        <v/>
      </c>
      <c r="AC300" s="11" t="str">
        <f>IF([1]source_data!G302="","",IF([1]source_data!J302="","",[1]source_data!J302))</f>
        <v/>
      </c>
      <c r="AD300" s="11" t="str">
        <f>IF([1]source_data!G302="","",IF([1]source_data!K302="","",[1]tailored_settings!$B$12))</f>
        <v>Grant purpose</v>
      </c>
      <c r="AE300" s="11" t="str">
        <f>IF([1]source_data!G302="","",IF([1]source_data!K302="","",[1]source_data!K302))</f>
        <v>Appliances</v>
      </c>
      <c r="AF300" s="11" t="str">
        <f>IF([1]source_data!G302="","",IF([1]source_data!L302="","",[1]tailored_settings!$B$13))</f>
        <v/>
      </c>
      <c r="AG300" s="11" t="str">
        <f>IF([1]source_data!G302="","",IF([1]source_data!L302="","",[1]source_data!L302))</f>
        <v/>
      </c>
      <c r="AH300" s="11" t="str">
        <f>IF([1]source_data!G302="","",IF([1]source_data!M302="","",[1]tailored_settings!$B$14))</f>
        <v/>
      </c>
      <c r="AI300" s="11" t="str">
        <f>IF([1]source_data!G302="","",IF([1]source_data!M302="","",[1]source_data!M302))</f>
        <v/>
      </c>
    </row>
    <row r="301" spans="1:35" x14ac:dyDescent="0.2">
      <c r="A301" s="6" t="str">
        <f>IF([1]source_data!G303="","",IF(AND([1]source_data!C303&lt;&gt;"",[1]tailored_settings!$B$15="Publish"),CONCATENATE([1]tailored_settings!$B$2&amp;[1]source_data!C303),IF(AND([1]source_data!C303&lt;&gt;"",[1]tailored_settings!$B$15="Do not publish"),CONCATENATE([1]tailored_settings!$B$2&amp;TEXT(ROW(A301)-1,"0000")&amp;"_"&amp;TEXT(F301,"yyyy-mm")),CONCATENATE([1]tailored_settings!$B$2&amp;TEXT(ROW(A301)-1,"0000")&amp;"_"&amp;TEXT(F301,"yyyy-mm")))))</f>
        <v>360G-Longleigh-E23-00342W</v>
      </c>
      <c r="B301" s="6" t="str">
        <f>IF([1]source_data!G303="","",IF([1]source_data!E303&lt;&gt;"",[1]source_data!E303,CONCATENATE("Grant to "&amp;G301)))</f>
        <v>Grant to Individual Recipient</v>
      </c>
      <c r="C301" s="6" t="str">
        <f>IF([1]source_data!G303="","",IF([1]source_data!F303="","",[1]source_data!F303))</f>
        <v>Helping to alleviate financial hardship</v>
      </c>
      <c r="D301" s="7">
        <f>IF([1]source_data!G303="","",IF([1]source_data!G303="","",[1]source_data!G303))</f>
        <v>945.57</v>
      </c>
      <c r="E301" s="6" t="str">
        <f>IF([1]source_data!G303="","",[1]tailored_settings!$B$3)</f>
        <v>GBP</v>
      </c>
      <c r="F301" s="8">
        <f>IF([1]source_data!G303="","",IF([1]source_data!H303="","",[1]source_data!H303))</f>
        <v>45274</v>
      </c>
      <c r="G301" s="6" t="str">
        <f>IF([1]source_data!G303="","",[1]tailored_settings!$B$5)</f>
        <v>Individual Recipient</v>
      </c>
      <c r="H301" s="6" t="str">
        <f>IF([1]source_data!G303="","",IF(AND([1]source_data!A303&lt;&gt;"",[1]tailored_settings!$B$16="Publish"),CONCATENATE([1]tailored_settings!$B$2&amp;[1]source_data!A303),IF(AND([1]source_data!A303&lt;&gt;"",[1]tailored_settings!$B$16="Do not publish"),CONCATENATE([1]tailored_settings!$B$4&amp;TEXT(ROW(A301)-1,"0000")&amp;"_"&amp;TEXT(F301,"yyyy-mm")),CONCATENATE([1]tailored_settings!$B$4&amp;TEXT(ROW(A301)-1,"0000")&amp;"_"&amp;TEXT(F301,"yyyy-mm")))))</f>
        <v>360G-Longleigh-IND-0300_2023-12</v>
      </c>
      <c r="I301" s="6" t="str">
        <f>IF([1]source_data!G303="","",[1]tailored_settings!$B$7)</f>
        <v>Longleigh Foundation</v>
      </c>
      <c r="J301" s="6" t="str">
        <f>IF([1]source_data!G303="","",[1]tailored_settings!$B$6)</f>
        <v>GB-CHC-1169016</v>
      </c>
      <c r="K301" s="6" t="str">
        <f>IF([1]source_data!G303="","",IF([1]source_data!I303="","",VLOOKUP([1]source_data!I303,[1]codelist_mapping!A:C,3,FALSE)))</f>
        <v>GTIR030</v>
      </c>
      <c r="L301" s="6" t="str">
        <f>IF([1]source_data!G303="","",IF([1]source_data!J303="","",VLOOKUP([1]source_data!J303,[1]codelist_mapping!A:C,3,FALSE)))</f>
        <v/>
      </c>
      <c r="M301" s="6" t="str">
        <f>IF([1]source_data!G303="","",IF([1]source_data!K303="","",IF([1]source_data!M303&lt;&gt;"",CONCATENATE(VLOOKUP([1]source_data!K303,[1]codelist_mapping!F:H,3,FALSE)&amp;";"&amp;VLOOKUP([1]source_data!L303,[1]codelist_mapping!F:H,3,FALSE)&amp;";"&amp;VLOOKUP([1]source_data!M303,[1]codelist_mapping!F:H,3,FALSE)),IF([1]source_data!L303&lt;&gt;"",CONCATENATE(VLOOKUP([1]source_data!K303,[1]codelist_mapping!F:H,3,FALSE)&amp;";"&amp;VLOOKUP([1]source_data!L303,[1]codelist_mapping!F:H,3,FALSE)),IF([1]source_data!K303&lt;&gt;"",CONCATENATE(VLOOKUP([1]source_data!K303,[1]codelist_mapping!F:H,3,FALSE)))))))</f>
        <v>GTIP020</v>
      </c>
      <c r="N301" s="9" t="str">
        <f>IF([1]source_data!G303="","",IF([1]source_data!D303="","",VLOOKUP([1]source_data!D303,[1]geo_data!A:I,9,FALSE)))</f>
        <v>Galley Common</v>
      </c>
      <c r="O301" s="9" t="str">
        <f>IF([1]source_data!G303="","",IF([1]source_data!D303="","",VLOOKUP([1]source_data!D303,[1]geo_data!A:I,8,FALSE)))</f>
        <v>E05007482</v>
      </c>
      <c r="P301" s="9" t="str">
        <f>IF([1]source_data!G303="","",IF(LEFT(O301,3)="E05","WD",IF(LEFT(O301,3)="S13","WD",IF(LEFT(O301,3)="W05","WD",IF(LEFT(O301,3)="W06","UA",IF(LEFT(O301,3)="S12","CA",IF(LEFT(O301,3)="E06","UA",IF(LEFT(O301,3)="E07","NMD",IF(LEFT(O301,3)="E08","MD",IF(LEFT(O301,3)="E09","LONB"))))))))))</f>
        <v>WD</v>
      </c>
      <c r="Q301" s="9" t="str">
        <f>IF([1]source_data!G303="","",IF([1]source_data!D303="","",VLOOKUP([1]source_data!D303,[1]geo_data!A:I,7,FALSE)))</f>
        <v>Nuneaton and Bedworth</v>
      </c>
      <c r="R301" s="9" t="str">
        <f>IF([1]source_data!G303="","",IF([1]source_data!D303="","",VLOOKUP([1]source_data!D303,[1]geo_data!A:I,6,FALSE)))</f>
        <v>E07000219</v>
      </c>
      <c r="S301" s="9" t="str">
        <f>IF([1]source_data!G303="","",IF(LEFT(R301,3)="E05","WD",IF(LEFT(R301,3)="S13","WD",IF(LEFT(R301,3)="W05","WD",IF(LEFT(R301,3)="W06","UA",IF(LEFT(R301,3)="S12","CA",IF(LEFT(R301,3)="E06","UA",IF(LEFT(R301,3)="E07","NMD",IF(LEFT(R301,3)="E08","MD",IF(LEFT(R301,3)="E09","LONB"))))))))))</f>
        <v>NMD</v>
      </c>
      <c r="T301" s="6" t="str">
        <f>IF([1]source_data!G303="","",IF([1]source_data!N303="","",[1]source_data!N303))</f>
        <v>Hardship Grant</v>
      </c>
      <c r="U301" s="10">
        <f>IF([1]source_data!G303="","",[1]tailored_settings!$B$8)</f>
        <v>45622</v>
      </c>
      <c r="V301" s="6" t="str">
        <f>IF([1]source_data!G303="","",[1]tailored_settings!$B$9)</f>
        <v>http://www.longleigh.org/</v>
      </c>
      <c r="W301" s="8">
        <f>IF([1]source_data!G303="","",IF([1]source_data!O303="","",[1]source_data!O303))</f>
        <v>45274</v>
      </c>
      <c r="X301" s="8">
        <f>IF([1]source_data!G303="","",IF([1]source_data!P303="","",[1]source_data!P303))</f>
        <v>45314</v>
      </c>
      <c r="Y301" s="6" t="str">
        <f>IF([1]source_data!G303="","",IF([1]source_data!Q303="","",[1]source_data!Q303))</f>
        <v/>
      </c>
      <c r="Z301" s="11" t="str">
        <f>IF([1]source_data!G303="","",IF([1]source_data!I303="","",[1]tailored_settings!$B$10))</f>
        <v>Primary grant reason</v>
      </c>
      <c r="AA301" s="11" t="str">
        <f>IF([1]source_data!G303="","",IF([1]source_data!I303="","",[1]source_data!I303))</f>
        <v>1. Customer (or family member residing with them) with a diagnosed condition or disability (physical and/or sensory and/or behavioural)</v>
      </c>
      <c r="AB301" s="11" t="str">
        <f>IF([1]source_data!G303="","",IF([1]source_data!J303="","",[1]tailored_settings!$B$11))</f>
        <v/>
      </c>
      <c r="AC301" s="11" t="str">
        <f>IF([1]source_data!G303="","",IF([1]source_data!J303="","",[1]source_data!J303))</f>
        <v/>
      </c>
      <c r="AD301" s="11" t="str">
        <f>IF([1]source_data!G303="","",IF([1]source_data!K303="","",[1]tailored_settings!$B$12))</f>
        <v>Grant purpose</v>
      </c>
      <c r="AE301" s="11" t="str">
        <f>IF([1]source_data!G303="","",IF([1]source_data!K303="","",[1]source_data!K303))</f>
        <v>Appliances</v>
      </c>
      <c r="AF301" s="11" t="str">
        <f>IF([1]source_data!G303="","",IF([1]source_data!L303="","",[1]tailored_settings!$B$13))</f>
        <v/>
      </c>
      <c r="AG301" s="11" t="str">
        <f>IF([1]source_data!G303="","",IF([1]source_data!L303="","",[1]source_data!L303))</f>
        <v/>
      </c>
      <c r="AH301" s="11" t="str">
        <f>IF([1]source_data!G303="","",IF([1]source_data!M303="","",[1]tailored_settings!$B$14))</f>
        <v/>
      </c>
      <c r="AI301" s="11" t="str">
        <f>IF([1]source_data!G303="","",IF([1]source_data!M303="","",[1]source_data!M303))</f>
        <v/>
      </c>
    </row>
    <row r="302" spans="1:35" x14ac:dyDescent="0.2">
      <c r="A302" s="6" t="str">
        <f>IF([1]source_data!G304="","",IF(AND([1]source_data!C304&lt;&gt;"",[1]tailored_settings!$B$15="Publish"),CONCATENATE([1]tailored_settings!$B$2&amp;[1]source_data!C304),IF(AND([1]source_data!C304&lt;&gt;"",[1]tailored_settings!$B$15="Do not publish"),CONCATENATE([1]tailored_settings!$B$2&amp;TEXT(ROW(A302)-1,"0000")&amp;"_"&amp;TEXT(F302,"yyyy-mm")),CONCATENATE([1]tailored_settings!$B$2&amp;TEXT(ROW(A302)-1,"0000")&amp;"_"&amp;TEXT(F302,"yyyy-mm")))))</f>
        <v>360G-Longleigh-E23-00343W</v>
      </c>
      <c r="B302" s="6" t="str">
        <f>IF([1]source_data!G304="","",IF([1]source_data!E304&lt;&gt;"",[1]source_data!E304,CONCATENATE("Grant to "&amp;G302)))</f>
        <v>Grant to Individual Recipient</v>
      </c>
      <c r="C302" s="6" t="str">
        <f>IF([1]source_data!G304="","",IF([1]source_data!F304="","",[1]source_data!F304))</f>
        <v>Helping to alleviate financial hardship</v>
      </c>
      <c r="D302" s="7">
        <f>IF([1]source_data!G304="","",IF([1]source_data!G304="","",[1]source_data!G304))</f>
        <v>895.63</v>
      </c>
      <c r="E302" s="6" t="str">
        <f>IF([1]source_data!G304="","",[1]tailored_settings!$B$3)</f>
        <v>GBP</v>
      </c>
      <c r="F302" s="8">
        <f>IF([1]source_data!G304="","",IF([1]source_data!H304="","",[1]source_data!H304))</f>
        <v>45274</v>
      </c>
      <c r="G302" s="6" t="str">
        <f>IF([1]source_data!G304="","",[1]tailored_settings!$B$5)</f>
        <v>Individual Recipient</v>
      </c>
      <c r="H302" s="6" t="str">
        <f>IF([1]source_data!G304="","",IF(AND([1]source_data!A304&lt;&gt;"",[1]tailored_settings!$B$16="Publish"),CONCATENATE([1]tailored_settings!$B$2&amp;[1]source_data!A304),IF(AND([1]source_data!A304&lt;&gt;"",[1]tailored_settings!$B$16="Do not publish"),CONCATENATE([1]tailored_settings!$B$4&amp;TEXT(ROW(A302)-1,"0000")&amp;"_"&amp;TEXT(F302,"yyyy-mm")),CONCATENATE([1]tailored_settings!$B$4&amp;TEXT(ROW(A302)-1,"0000")&amp;"_"&amp;TEXT(F302,"yyyy-mm")))))</f>
        <v>360G-Longleigh-IND-0301_2023-12</v>
      </c>
      <c r="I302" s="6" t="str">
        <f>IF([1]source_data!G304="","",[1]tailored_settings!$B$7)</f>
        <v>Longleigh Foundation</v>
      </c>
      <c r="J302" s="6" t="str">
        <f>IF([1]source_data!G304="","",[1]tailored_settings!$B$6)</f>
        <v>GB-CHC-1169016</v>
      </c>
      <c r="K302" s="6" t="str">
        <f>IF([1]source_data!G304="","",IF([1]source_data!I304="","",VLOOKUP([1]source_data!I304,[1]codelist_mapping!A:C,3,FALSE)))</f>
        <v>GTIR030</v>
      </c>
      <c r="L302" s="6" t="str">
        <f>IF([1]source_data!G304="","",IF([1]source_data!J304="","",VLOOKUP([1]source_data!J304,[1]codelist_mapping!A:C,3,FALSE)))</f>
        <v/>
      </c>
      <c r="M302" s="6" t="str">
        <f>IF([1]source_data!G304="","",IF([1]source_data!K304="","",IF([1]source_data!M304&lt;&gt;"",CONCATENATE(VLOOKUP([1]source_data!K304,[1]codelist_mapping!F:H,3,FALSE)&amp;";"&amp;VLOOKUP([1]source_data!L304,[1]codelist_mapping!F:H,3,FALSE)&amp;";"&amp;VLOOKUP([1]source_data!M304,[1]codelist_mapping!F:H,3,FALSE)),IF([1]source_data!L304&lt;&gt;"",CONCATENATE(VLOOKUP([1]source_data!K304,[1]codelist_mapping!F:H,3,FALSE)&amp;";"&amp;VLOOKUP([1]source_data!L304,[1]codelist_mapping!F:H,3,FALSE)),IF([1]source_data!K304&lt;&gt;"",CONCATENATE(VLOOKUP([1]source_data!K304,[1]codelist_mapping!F:H,3,FALSE)))))))</f>
        <v>GTIP020</v>
      </c>
      <c r="N302" s="9" t="str">
        <f>IF([1]source_data!G304="","",IF([1]source_data!D304="","",VLOOKUP([1]source_data!D304,[1]geo_data!A:I,9,FALSE)))</f>
        <v>Woolston</v>
      </c>
      <c r="O302" s="9" t="str">
        <f>IF([1]source_data!G304="","",IF([1]source_data!D304="","",VLOOKUP([1]source_data!D304,[1]geo_data!A:I,8,FALSE)))</f>
        <v>E05015506</v>
      </c>
      <c r="P302" s="9" t="str">
        <f>IF([1]source_data!G304="","",IF(LEFT(O302,3)="E05","WD",IF(LEFT(O302,3)="S13","WD",IF(LEFT(O302,3)="W05","WD",IF(LEFT(O302,3)="W06","UA",IF(LEFT(O302,3)="S12","CA",IF(LEFT(O302,3)="E06","UA",IF(LEFT(O302,3)="E07","NMD",IF(LEFT(O302,3)="E08","MD",IF(LEFT(O302,3)="E09","LONB"))))))))))</f>
        <v>WD</v>
      </c>
      <c r="Q302" s="9" t="str">
        <f>IF([1]source_data!G304="","",IF([1]source_data!D304="","",VLOOKUP([1]source_data!D304,[1]geo_data!A:I,7,FALSE)))</f>
        <v>Southampton</v>
      </c>
      <c r="R302" s="9" t="str">
        <f>IF([1]source_data!G304="","",IF([1]source_data!D304="","",VLOOKUP([1]source_data!D304,[1]geo_data!A:I,6,FALSE)))</f>
        <v>E06000045</v>
      </c>
      <c r="S302" s="9" t="str">
        <f>IF([1]source_data!G304="","",IF(LEFT(R302,3)="E05","WD",IF(LEFT(R302,3)="S13","WD",IF(LEFT(R302,3)="W05","WD",IF(LEFT(R302,3)="W06","UA",IF(LEFT(R302,3)="S12","CA",IF(LEFT(R302,3)="E06","UA",IF(LEFT(R302,3)="E07","NMD",IF(LEFT(R302,3)="E08","MD",IF(LEFT(R302,3)="E09","LONB"))))))))))</f>
        <v>UA</v>
      </c>
      <c r="T302" s="6" t="str">
        <f>IF([1]source_data!G304="","",IF([1]source_data!N304="","",[1]source_data!N304))</f>
        <v>Hardship Grant</v>
      </c>
      <c r="U302" s="10">
        <f>IF([1]source_data!G304="","",[1]tailored_settings!$B$8)</f>
        <v>45622</v>
      </c>
      <c r="V302" s="6" t="str">
        <f>IF([1]source_data!G304="","",[1]tailored_settings!$B$9)</f>
        <v>http://www.longleigh.org/</v>
      </c>
      <c r="W302" s="8">
        <f>IF([1]source_data!G304="","",IF([1]source_data!O304="","",[1]source_data!O304))</f>
        <v>45274</v>
      </c>
      <c r="X302" s="8">
        <f>IF([1]source_data!G304="","",IF([1]source_data!P304="","",[1]source_data!P304))</f>
        <v>45342</v>
      </c>
      <c r="Y302" s="6" t="str">
        <f>IF([1]source_data!G304="","",IF([1]source_data!Q304="","",[1]source_data!Q304))</f>
        <v/>
      </c>
      <c r="Z302" s="11" t="str">
        <f>IF([1]source_data!G304="","",IF([1]source_data!I304="","",[1]tailored_settings!$B$10))</f>
        <v>Primary grant reason</v>
      </c>
      <c r="AA302" s="11" t="str">
        <f>IF([1]source_data!G304="","",IF([1]source_data!I304="","",[1]source_data!I304))</f>
        <v>1. Customer (or family member residing with them) with a diagnosed condition or disability (physical and/or sensory and/or behavioural)</v>
      </c>
      <c r="AB302" s="11" t="str">
        <f>IF([1]source_data!G304="","",IF([1]source_data!J304="","",[1]tailored_settings!$B$11))</f>
        <v/>
      </c>
      <c r="AC302" s="11" t="str">
        <f>IF([1]source_data!G304="","",IF([1]source_data!J304="","",[1]source_data!J304))</f>
        <v/>
      </c>
      <c r="AD302" s="11" t="str">
        <f>IF([1]source_data!G304="","",IF([1]source_data!K304="","",[1]tailored_settings!$B$12))</f>
        <v>Grant purpose</v>
      </c>
      <c r="AE302" s="11" t="str">
        <f>IF([1]source_data!G304="","",IF([1]source_data!K304="","",[1]source_data!K304))</f>
        <v>Appliances</v>
      </c>
      <c r="AF302" s="11" t="str">
        <f>IF([1]source_data!G304="","",IF([1]source_data!L304="","",[1]tailored_settings!$B$13))</f>
        <v/>
      </c>
      <c r="AG302" s="11" t="str">
        <f>IF([1]source_data!G304="","",IF([1]source_data!L304="","",[1]source_data!L304))</f>
        <v/>
      </c>
      <c r="AH302" s="11" t="str">
        <f>IF([1]source_data!G304="","",IF([1]source_data!M304="","",[1]tailored_settings!$B$14))</f>
        <v/>
      </c>
      <c r="AI302" s="11" t="str">
        <f>IF([1]source_data!G304="","",IF([1]source_data!M304="","",[1]source_data!M304))</f>
        <v/>
      </c>
    </row>
    <row r="303" spans="1:35" x14ac:dyDescent="0.2">
      <c r="A303" s="6" t="str">
        <f>IF([1]source_data!G305="","",IF(AND([1]source_data!C305&lt;&gt;"",[1]tailored_settings!$B$15="Publish"),CONCATENATE([1]tailored_settings!$B$2&amp;[1]source_data!C305),IF(AND([1]source_data!C305&lt;&gt;"",[1]tailored_settings!$B$15="Do not publish"),CONCATENATE([1]tailored_settings!$B$2&amp;TEXT(ROW(A303)-1,"0000")&amp;"_"&amp;TEXT(F303,"yyyy-mm")),CONCATENATE([1]tailored_settings!$B$2&amp;TEXT(ROW(A303)-1,"0000")&amp;"_"&amp;TEXT(F303,"yyyy-mm")))))</f>
        <v>360G-Longleigh-E23-00345W</v>
      </c>
      <c r="B303" s="6" t="str">
        <f>IF([1]source_data!G305="","",IF([1]source_data!E305&lt;&gt;"",[1]source_data!E305,CONCATENATE("Grant to "&amp;G303)))</f>
        <v>Grant to Individual Recipient</v>
      </c>
      <c r="C303" s="6" t="str">
        <f>IF([1]source_data!G305="","",IF([1]source_data!F305="","",[1]source_data!F305))</f>
        <v>Helping to alleviate financial hardship</v>
      </c>
      <c r="D303" s="7">
        <f>IF([1]source_data!G305="","",IF([1]source_data!G305="","",[1]source_data!G305))</f>
        <v>746.63</v>
      </c>
      <c r="E303" s="6" t="str">
        <f>IF([1]source_data!G305="","",[1]tailored_settings!$B$3)</f>
        <v>GBP</v>
      </c>
      <c r="F303" s="8">
        <f>IF([1]source_data!G305="","",IF([1]source_data!H305="","",[1]source_data!H305))</f>
        <v>45274</v>
      </c>
      <c r="G303" s="6" t="str">
        <f>IF([1]source_data!G305="","",[1]tailored_settings!$B$5)</f>
        <v>Individual Recipient</v>
      </c>
      <c r="H303" s="6" t="str">
        <f>IF([1]source_data!G305="","",IF(AND([1]source_data!A305&lt;&gt;"",[1]tailored_settings!$B$16="Publish"),CONCATENATE([1]tailored_settings!$B$2&amp;[1]source_data!A305),IF(AND([1]source_data!A305&lt;&gt;"",[1]tailored_settings!$B$16="Do not publish"),CONCATENATE([1]tailored_settings!$B$4&amp;TEXT(ROW(A303)-1,"0000")&amp;"_"&amp;TEXT(F303,"yyyy-mm")),CONCATENATE([1]tailored_settings!$B$4&amp;TEXT(ROW(A303)-1,"0000")&amp;"_"&amp;TEXT(F303,"yyyy-mm")))))</f>
        <v>360G-Longleigh-IND-0302_2023-12</v>
      </c>
      <c r="I303" s="6" t="str">
        <f>IF([1]source_data!G305="","",[1]tailored_settings!$B$7)</f>
        <v>Longleigh Foundation</v>
      </c>
      <c r="J303" s="6" t="str">
        <f>IF([1]source_data!G305="","",[1]tailored_settings!$B$6)</f>
        <v>GB-CHC-1169016</v>
      </c>
      <c r="K303" s="6" t="str">
        <f>IF([1]source_data!G305="","",IF([1]source_data!I305="","",VLOOKUP([1]source_data!I305,[1]codelist_mapping!A:C,3,FALSE)))</f>
        <v>GTIR080</v>
      </c>
      <c r="L303" s="6" t="str">
        <f>IF([1]source_data!G305="","",IF([1]source_data!J305="","",VLOOKUP([1]source_data!J305,[1]codelist_mapping!A:C,3,FALSE)))</f>
        <v/>
      </c>
      <c r="M303" s="6" t="str">
        <f>IF([1]source_data!G305="","",IF([1]source_data!K305="","",IF([1]source_data!M305&lt;&gt;"",CONCATENATE(VLOOKUP([1]source_data!K305,[1]codelist_mapping!F:H,3,FALSE)&amp;";"&amp;VLOOKUP([1]source_data!L305,[1]codelist_mapping!F:H,3,FALSE)&amp;";"&amp;VLOOKUP([1]source_data!M305,[1]codelist_mapping!F:H,3,FALSE)),IF([1]source_data!L305&lt;&gt;"",CONCATENATE(VLOOKUP([1]source_data!K305,[1]codelist_mapping!F:H,3,FALSE)&amp;";"&amp;VLOOKUP([1]source_data!L305,[1]codelist_mapping!F:H,3,FALSE)),IF([1]source_data!K305&lt;&gt;"",CONCATENATE(VLOOKUP([1]source_data!K305,[1]codelist_mapping!F:H,3,FALSE)))))))</f>
        <v>GTIP020</v>
      </c>
      <c r="N303" s="9" t="str">
        <f>IF([1]source_data!G305="","",IF([1]source_data!D305="","",VLOOKUP([1]source_data!D305,[1]geo_data!A:I,9,FALSE)))</f>
        <v>Kingsbrook</v>
      </c>
      <c r="O303" s="9" t="str">
        <f>IF([1]source_data!G305="","",IF([1]source_data!D305="","",VLOOKUP([1]source_data!D305,[1]geo_data!A:I,8,FALSE)))</f>
        <v>E05014508</v>
      </c>
      <c r="P303" s="9" t="str">
        <f>IF([1]source_data!G305="","",IF(LEFT(O303,3)="E05","WD",IF(LEFT(O303,3)="S13","WD",IF(LEFT(O303,3)="W05","WD",IF(LEFT(O303,3)="W06","UA",IF(LEFT(O303,3)="S12","CA",IF(LEFT(O303,3)="E06","UA",IF(LEFT(O303,3)="E07","NMD",IF(LEFT(O303,3)="E08","MD",IF(LEFT(O303,3)="E09","LONB"))))))))))</f>
        <v>WD</v>
      </c>
      <c r="Q303" s="9" t="str">
        <f>IF([1]source_data!G305="","",IF([1]source_data!D305="","",VLOOKUP([1]source_data!D305,[1]geo_data!A:I,7,FALSE)))</f>
        <v>Bedford</v>
      </c>
      <c r="R303" s="9" t="str">
        <f>IF([1]source_data!G305="","",IF([1]source_data!D305="","",VLOOKUP([1]source_data!D305,[1]geo_data!A:I,6,FALSE)))</f>
        <v>E06000055</v>
      </c>
      <c r="S303" s="9" t="str">
        <f>IF([1]source_data!G305="","",IF(LEFT(R303,3)="E05","WD",IF(LEFT(R303,3)="S13","WD",IF(LEFT(R303,3)="W05","WD",IF(LEFT(R303,3)="W06","UA",IF(LEFT(R303,3)="S12","CA",IF(LEFT(R303,3)="E06","UA",IF(LEFT(R303,3)="E07","NMD",IF(LEFT(R303,3)="E08","MD",IF(LEFT(R303,3)="E09","LONB"))))))))))</f>
        <v>UA</v>
      </c>
      <c r="T303" s="6" t="str">
        <f>IF([1]source_data!G305="","",IF([1]source_data!N305="","",[1]source_data!N305))</f>
        <v>Hardship Grant</v>
      </c>
      <c r="U303" s="10">
        <f>IF([1]source_data!G305="","",[1]tailored_settings!$B$8)</f>
        <v>45622</v>
      </c>
      <c r="V303" s="6" t="str">
        <f>IF([1]source_data!G305="","",[1]tailored_settings!$B$9)</f>
        <v>http://www.longleigh.org/</v>
      </c>
      <c r="W303" s="8">
        <f>IF([1]source_data!G305="","",IF([1]source_data!O305="","",[1]source_data!O305))</f>
        <v>45274</v>
      </c>
      <c r="X303" s="8">
        <f>IF([1]source_data!G305="","",IF([1]source_data!P305="","",[1]source_data!P305))</f>
        <v>45344</v>
      </c>
      <c r="Y303" s="6" t="str">
        <f>IF([1]source_data!G305="","",IF([1]source_data!Q305="","",[1]source_data!Q305))</f>
        <v/>
      </c>
      <c r="Z303" s="11" t="str">
        <f>IF([1]source_data!G305="","",IF([1]source_data!I305="","",[1]tailored_settings!$B$10))</f>
        <v>Primary grant reason</v>
      </c>
      <c r="AA303" s="11" t="str">
        <f>IF([1]source_data!G305="","",IF([1]source_data!I305="","",[1]source_data!I305))</f>
        <v>3  Customer/family moving from homelessness/supported living into independent living</v>
      </c>
      <c r="AB303" s="11" t="str">
        <f>IF([1]source_data!G305="","",IF([1]source_data!J305="","",[1]tailored_settings!$B$11))</f>
        <v/>
      </c>
      <c r="AC303" s="11" t="str">
        <f>IF([1]source_data!G305="","",IF([1]source_data!J305="","",[1]source_data!J305))</f>
        <v/>
      </c>
      <c r="AD303" s="11" t="str">
        <f>IF([1]source_data!G305="","",IF([1]source_data!K305="","",[1]tailored_settings!$B$12))</f>
        <v>Grant purpose</v>
      </c>
      <c r="AE303" s="11" t="str">
        <f>IF([1]source_data!G305="","",IF([1]source_data!K305="","",[1]source_data!K305))</f>
        <v xml:space="preserve">Furniture </v>
      </c>
      <c r="AF303" s="11" t="str">
        <f>IF([1]source_data!G305="","",IF([1]source_data!L305="","",[1]tailored_settings!$B$13))</f>
        <v/>
      </c>
      <c r="AG303" s="11" t="str">
        <f>IF([1]source_data!G305="","",IF([1]source_data!L305="","",[1]source_data!L305))</f>
        <v/>
      </c>
      <c r="AH303" s="11" t="str">
        <f>IF([1]source_data!G305="","",IF([1]source_data!M305="","",[1]tailored_settings!$B$14))</f>
        <v/>
      </c>
      <c r="AI303" s="11" t="str">
        <f>IF([1]source_data!G305="","",IF([1]source_data!M305="","",[1]source_data!M305))</f>
        <v/>
      </c>
    </row>
    <row r="304" spans="1:35" x14ac:dyDescent="0.2">
      <c r="A304" s="6" t="str">
        <f>IF([1]source_data!G306="","",IF(AND([1]source_data!C306&lt;&gt;"",[1]tailored_settings!$B$15="Publish"),CONCATENATE([1]tailored_settings!$B$2&amp;[1]source_data!C306),IF(AND([1]source_data!C306&lt;&gt;"",[1]tailored_settings!$B$15="Do not publish"),CONCATENATE([1]tailored_settings!$B$2&amp;TEXT(ROW(A304)-1,"0000")&amp;"_"&amp;TEXT(F304,"yyyy-mm")),CONCATENATE([1]tailored_settings!$B$2&amp;TEXT(ROW(A304)-1,"0000")&amp;"_"&amp;TEXT(F304,"yyyy-mm")))))</f>
        <v>360G-Longleigh-E23-00346W</v>
      </c>
      <c r="B304" s="6" t="str">
        <f>IF([1]source_data!G306="","",IF([1]source_data!E306&lt;&gt;"",[1]source_data!E306,CONCATENATE("Grant to "&amp;G304)))</f>
        <v>Grant to Individual Recipient</v>
      </c>
      <c r="C304" s="6" t="str">
        <f>IF([1]source_data!G306="","",IF([1]source_data!F306="","",[1]source_data!F306))</f>
        <v>Providing financial aid after an impactful incident</v>
      </c>
      <c r="D304" s="7">
        <f>IF([1]source_data!G306="","",IF([1]source_data!G306="","",[1]source_data!G306))</f>
        <v>1699.49</v>
      </c>
      <c r="E304" s="6" t="str">
        <f>IF([1]source_data!G306="","",[1]tailored_settings!$B$3)</f>
        <v>GBP</v>
      </c>
      <c r="F304" s="8">
        <f>IF([1]source_data!G306="","",IF([1]source_data!H306="","",[1]source_data!H306))</f>
        <v>45275</v>
      </c>
      <c r="G304" s="6" t="str">
        <f>IF([1]source_data!G306="","",[1]tailored_settings!$B$5)</f>
        <v>Individual Recipient</v>
      </c>
      <c r="H304" s="6" t="str">
        <f>IF([1]source_data!G306="","",IF(AND([1]source_data!A306&lt;&gt;"",[1]tailored_settings!$B$16="Publish"),CONCATENATE([1]tailored_settings!$B$2&amp;[1]source_data!A306),IF(AND([1]source_data!A306&lt;&gt;"",[1]tailored_settings!$B$16="Do not publish"),CONCATENATE([1]tailored_settings!$B$4&amp;TEXT(ROW(A304)-1,"0000")&amp;"_"&amp;TEXT(F304,"yyyy-mm")),CONCATENATE([1]tailored_settings!$B$4&amp;TEXT(ROW(A304)-1,"0000")&amp;"_"&amp;TEXT(F304,"yyyy-mm")))))</f>
        <v>360G-Longleigh-IND-0303_2023-12</v>
      </c>
      <c r="I304" s="6" t="str">
        <f>IF([1]source_data!G306="","",[1]tailored_settings!$B$7)</f>
        <v>Longleigh Foundation</v>
      </c>
      <c r="J304" s="6" t="str">
        <f>IF([1]source_data!G306="","",[1]tailored_settings!$B$6)</f>
        <v>GB-CHC-1169016</v>
      </c>
      <c r="K304" s="6" t="str">
        <f>IF([1]source_data!G306="","",IF([1]source_data!I306="","",VLOOKUP([1]source_data!I306,[1]codelist_mapping!A:C,3,FALSE)))</f>
        <v>GTIR040</v>
      </c>
      <c r="L304" s="6" t="str">
        <f>IF([1]source_data!G306="","",IF([1]source_data!J306="","",VLOOKUP([1]source_data!J306,[1]codelist_mapping!A:C,3,FALSE)))</f>
        <v/>
      </c>
      <c r="M304" s="6" t="str">
        <f>IF([1]source_data!G306="","",IF([1]source_data!K306="","",IF([1]source_data!M306&lt;&gt;"",CONCATENATE(VLOOKUP([1]source_data!K306,[1]codelist_mapping!F:H,3,FALSE)&amp;";"&amp;VLOOKUP([1]source_data!L306,[1]codelist_mapping!F:H,3,FALSE)&amp;";"&amp;VLOOKUP([1]source_data!M306,[1]codelist_mapping!F:H,3,FALSE)),IF([1]source_data!L306&lt;&gt;"",CONCATENATE(VLOOKUP([1]source_data!K306,[1]codelist_mapping!F:H,3,FALSE)&amp;";"&amp;VLOOKUP([1]source_data!L306,[1]codelist_mapping!F:H,3,FALSE)),IF([1]source_data!K306&lt;&gt;"",CONCATENATE(VLOOKUP([1]source_data!K306,[1]codelist_mapping!F:H,3,FALSE)))))))</f>
        <v>GTIP020;GTIP060;GTIP070</v>
      </c>
      <c r="N304" s="9" t="str">
        <f>IF([1]source_data!G306="","",IF([1]source_data!D306="","",VLOOKUP([1]source_data!D306,[1]geo_data!A:I,9,FALSE)))</f>
        <v>St Thomas's</v>
      </c>
      <c r="O304" s="9" t="str">
        <f>IF([1]source_data!G306="","",IF([1]source_data!D306="","",VLOOKUP([1]source_data!D306,[1]geo_data!A:I,8,FALSE)))</f>
        <v>E05001255</v>
      </c>
      <c r="P304" s="9" t="str">
        <f>IF([1]source_data!G306="","",IF(LEFT(O304,3)="E05","WD",IF(LEFT(O304,3)="S13","WD",IF(LEFT(O304,3)="W05","WD",IF(LEFT(O304,3)="W06","UA",IF(LEFT(O304,3)="S12","CA",IF(LEFT(O304,3)="E06","UA",IF(LEFT(O304,3)="E07","NMD",IF(LEFT(O304,3)="E08","MD",IF(LEFT(O304,3)="E09","LONB"))))))))))</f>
        <v>WD</v>
      </c>
      <c r="Q304" s="9" t="str">
        <f>IF([1]source_data!G306="","",IF([1]source_data!D306="","",VLOOKUP([1]source_data!D306,[1]geo_data!A:I,7,FALSE)))</f>
        <v>Dudley</v>
      </c>
      <c r="R304" s="9" t="str">
        <f>IF([1]source_data!G306="","",IF([1]source_data!D306="","",VLOOKUP([1]source_data!D306,[1]geo_data!A:I,6,FALSE)))</f>
        <v>E08000027</v>
      </c>
      <c r="S304" s="9" t="str">
        <f>IF([1]source_data!G306="","",IF(LEFT(R304,3)="E05","WD",IF(LEFT(R304,3)="S13","WD",IF(LEFT(R304,3)="W05","WD",IF(LEFT(R304,3)="W06","UA",IF(LEFT(R304,3)="S12","CA",IF(LEFT(R304,3)="E06","UA",IF(LEFT(R304,3)="E07","NMD",IF(LEFT(R304,3)="E08","MD",IF(LEFT(R304,3)="E09","LONB"))))))))))</f>
        <v>MD</v>
      </c>
      <c r="T304" s="6" t="str">
        <f>IF([1]source_data!G306="","",IF([1]source_data!N306="","",[1]source_data!N306))</f>
        <v>Critical Incident Grant</v>
      </c>
      <c r="U304" s="10">
        <f>IF([1]source_data!G306="","",[1]tailored_settings!$B$8)</f>
        <v>45622</v>
      </c>
      <c r="V304" s="6" t="str">
        <f>IF([1]source_data!G306="","",[1]tailored_settings!$B$9)</f>
        <v>http://www.longleigh.org/</v>
      </c>
      <c r="W304" s="8">
        <f>IF([1]source_data!G306="","",IF([1]source_data!O306="","",[1]source_data!O306))</f>
        <v>45275</v>
      </c>
      <c r="X304" s="8">
        <f>IF([1]source_data!G306="","",IF([1]source_data!P306="","",[1]source_data!P306))</f>
        <v>45330</v>
      </c>
      <c r="Y304" s="6" t="str">
        <f>IF([1]source_data!G306="","",IF([1]source_data!Q306="","",[1]source_data!Q306))</f>
        <v/>
      </c>
      <c r="Z304" s="11" t="str">
        <f>IF([1]source_data!G306="","",IF([1]source_data!I306="","",[1]tailored_settings!$B$10))</f>
        <v>Primary grant reason</v>
      </c>
      <c r="AA304" s="11" t="str">
        <f>IF([1]source_data!G306="","",IF([1]source_data!I306="","",[1]source_data!I306))</f>
        <v>2. Customer receiving medication and/or therapy for a mental health condition or substance addiction</v>
      </c>
      <c r="AB304" s="11" t="str">
        <f>IF([1]source_data!G306="","",IF([1]source_data!J306="","",[1]tailored_settings!$B$11))</f>
        <v/>
      </c>
      <c r="AC304" s="11" t="str">
        <f>IF([1]source_data!G306="","",IF([1]source_data!J306="","",[1]source_data!J306))</f>
        <v/>
      </c>
      <c r="AD304" s="11" t="str">
        <f>IF([1]source_data!G306="","",IF([1]source_data!K306="","",[1]tailored_settings!$B$12))</f>
        <v>Grant purpose</v>
      </c>
      <c r="AE304" s="11" t="str">
        <f>IF([1]source_data!G306="","",IF([1]source_data!K306="","",[1]source_data!K306))</f>
        <v xml:space="preserve">Furniture </v>
      </c>
      <c r="AF304" s="11" t="str">
        <f>IF([1]source_data!G306="","",IF([1]source_data!L306="","",[1]tailored_settings!$B$13))</f>
        <v>Grant purpose</v>
      </c>
      <c r="AG304" s="11" t="str">
        <f>IF([1]source_data!G306="","",IF([1]source_data!L306="","",[1]source_data!L306))</f>
        <v>Voucher for small household items</v>
      </c>
      <c r="AH304" s="11" t="str">
        <f>IF([1]source_data!G306="","",IF([1]source_data!M306="","",[1]tailored_settings!$B$14))</f>
        <v>Grant purpose</v>
      </c>
      <c r="AI304" s="11" t="str">
        <f>IF([1]source_data!G306="","",IF([1]source_data!M306="","",[1]source_data!M306))</f>
        <v>Food vouchers</v>
      </c>
    </row>
    <row r="305" spans="1:35" x14ac:dyDescent="0.2">
      <c r="A305" s="6" t="str">
        <f>IF([1]source_data!G307="","",IF(AND([1]source_data!C307&lt;&gt;"",[1]tailored_settings!$B$15="Publish"),CONCATENATE([1]tailored_settings!$B$2&amp;[1]source_data!C307),IF(AND([1]source_data!C307&lt;&gt;"",[1]tailored_settings!$B$15="Do not publish"),CONCATENATE([1]tailored_settings!$B$2&amp;TEXT(ROW(A305)-1,"0000")&amp;"_"&amp;TEXT(F305,"yyyy-mm")),CONCATENATE([1]tailored_settings!$B$2&amp;TEXT(ROW(A305)-1,"0000")&amp;"_"&amp;TEXT(F305,"yyyy-mm")))))</f>
        <v>360G-Longleigh-E23-00347W</v>
      </c>
      <c r="B305" s="6" t="str">
        <f>IF([1]source_data!G307="","",IF([1]source_data!E307&lt;&gt;"",[1]source_data!E307,CONCATENATE("Grant to "&amp;G305)))</f>
        <v>Grant to Individual Recipient</v>
      </c>
      <c r="C305" s="6" t="str">
        <f>IF([1]source_data!G307="","",IF([1]source_data!F307="","",[1]source_data!F307))</f>
        <v>Helping to alleviate financial hardship</v>
      </c>
      <c r="D305" s="7">
        <f>IF([1]source_data!G307="","",IF([1]source_data!G307="","",[1]source_data!G307))</f>
        <v>1001.87</v>
      </c>
      <c r="E305" s="6" t="str">
        <f>IF([1]source_data!G307="","",[1]tailored_settings!$B$3)</f>
        <v>GBP</v>
      </c>
      <c r="F305" s="8">
        <f>IF([1]source_data!G307="","",IF([1]source_data!H307="","",[1]source_data!H307))</f>
        <v>45275</v>
      </c>
      <c r="G305" s="6" t="str">
        <f>IF([1]source_data!G307="","",[1]tailored_settings!$B$5)</f>
        <v>Individual Recipient</v>
      </c>
      <c r="H305" s="6" t="str">
        <f>IF([1]source_data!G307="","",IF(AND([1]source_data!A307&lt;&gt;"",[1]tailored_settings!$B$16="Publish"),CONCATENATE([1]tailored_settings!$B$2&amp;[1]source_data!A307),IF(AND([1]source_data!A307&lt;&gt;"",[1]tailored_settings!$B$16="Do not publish"),CONCATENATE([1]tailored_settings!$B$4&amp;TEXT(ROW(A305)-1,"0000")&amp;"_"&amp;TEXT(F305,"yyyy-mm")),CONCATENATE([1]tailored_settings!$B$4&amp;TEXT(ROW(A305)-1,"0000")&amp;"_"&amp;TEXT(F305,"yyyy-mm")))))</f>
        <v>360G-Longleigh-IND-0304_2023-12</v>
      </c>
      <c r="I305" s="6" t="str">
        <f>IF([1]source_data!G307="","",[1]tailored_settings!$B$7)</f>
        <v>Longleigh Foundation</v>
      </c>
      <c r="J305" s="6" t="str">
        <f>IF([1]source_data!G307="","",[1]tailored_settings!$B$6)</f>
        <v>GB-CHC-1169016</v>
      </c>
      <c r="K305" s="6" t="str">
        <f>IF([1]source_data!G307="","",IF([1]source_data!I307="","",VLOOKUP([1]source_data!I307,[1]codelist_mapping!A:C,3,FALSE)))</f>
        <v>GTIR030</v>
      </c>
      <c r="L305" s="6" t="str">
        <f>IF([1]source_data!G307="","",IF([1]source_data!J307="","",VLOOKUP([1]source_data!J307,[1]codelist_mapping!A:C,3,FALSE)))</f>
        <v/>
      </c>
      <c r="M305" s="6" t="str">
        <f>IF([1]source_data!G307="","",IF([1]source_data!K307="","",IF([1]source_data!M307&lt;&gt;"",CONCATENATE(VLOOKUP([1]source_data!K307,[1]codelist_mapping!F:H,3,FALSE)&amp;";"&amp;VLOOKUP([1]source_data!L307,[1]codelist_mapping!F:H,3,FALSE)&amp;";"&amp;VLOOKUP([1]source_data!M307,[1]codelist_mapping!F:H,3,FALSE)),IF([1]source_data!L307&lt;&gt;"",CONCATENATE(VLOOKUP([1]source_data!K307,[1]codelist_mapping!F:H,3,FALSE)&amp;";"&amp;VLOOKUP([1]source_data!L307,[1]codelist_mapping!F:H,3,FALSE)),IF([1]source_data!K307&lt;&gt;"",CONCATENATE(VLOOKUP([1]source_data!K307,[1]codelist_mapping!F:H,3,FALSE)))))))</f>
        <v>GTIP050;GTIP070;GTIP020</v>
      </c>
      <c r="N305" s="9" t="str">
        <f>IF([1]source_data!G307="","",IF([1]source_data!D307="","",VLOOKUP([1]source_data!D307,[1]geo_data!A:I,9,FALSE)))</f>
        <v>Higham Ferrers</v>
      </c>
      <c r="O305" s="9" t="str">
        <f>IF([1]source_data!G307="","",IF([1]source_data!D307="","",VLOOKUP([1]source_data!D307,[1]geo_data!A:I,8,FALSE)))</f>
        <v>E05013223</v>
      </c>
      <c r="P305" s="9" t="str">
        <f>IF([1]source_data!G307="","",IF(LEFT(O305,3)="E05","WD",IF(LEFT(O305,3)="S13","WD",IF(LEFT(O305,3)="W05","WD",IF(LEFT(O305,3)="W06","UA",IF(LEFT(O305,3)="S12","CA",IF(LEFT(O305,3)="E06","UA",IF(LEFT(O305,3)="E07","NMD",IF(LEFT(O305,3)="E08","MD",IF(LEFT(O305,3)="E09","LONB"))))))))))</f>
        <v>WD</v>
      </c>
      <c r="Q305" s="9" t="str">
        <f>IF([1]source_data!G307="","",IF([1]source_data!D307="","",VLOOKUP([1]source_data!D307,[1]geo_data!A:I,7,FALSE)))</f>
        <v>North Northamptonshire</v>
      </c>
      <c r="R305" s="9" t="str">
        <f>IF([1]source_data!G307="","",IF([1]source_data!D307="","",VLOOKUP([1]source_data!D307,[1]geo_data!A:I,6,FALSE)))</f>
        <v>E06000061</v>
      </c>
      <c r="S305" s="9" t="str">
        <f>IF([1]source_data!G307="","",IF(LEFT(R305,3)="E05","WD",IF(LEFT(R305,3)="S13","WD",IF(LEFT(R305,3)="W05","WD",IF(LEFT(R305,3)="W06","UA",IF(LEFT(R305,3)="S12","CA",IF(LEFT(R305,3)="E06","UA",IF(LEFT(R305,3)="E07","NMD",IF(LEFT(R305,3)="E08","MD",IF(LEFT(R305,3)="E09","LONB"))))))))))</f>
        <v>UA</v>
      </c>
      <c r="T305" s="6" t="str">
        <f>IF([1]source_data!G307="","",IF([1]source_data!N307="","",[1]source_data!N307))</f>
        <v>Hardship Grant</v>
      </c>
      <c r="U305" s="10">
        <f>IF([1]source_data!G307="","",[1]tailored_settings!$B$8)</f>
        <v>45622</v>
      </c>
      <c r="V305" s="6" t="str">
        <f>IF([1]source_data!G307="","",[1]tailored_settings!$B$9)</f>
        <v>http://www.longleigh.org/</v>
      </c>
      <c r="W305" s="8">
        <f>IF([1]source_data!G307="","",IF([1]source_data!O307="","",[1]source_data!O307))</f>
        <v>45275</v>
      </c>
      <c r="X305" s="8">
        <f>IF([1]source_data!G307="","",IF([1]source_data!P307="","",[1]source_data!P307))</f>
        <v>45334</v>
      </c>
      <c r="Y305" s="6" t="str">
        <f>IF([1]source_data!G307="","",IF([1]source_data!Q307="","",[1]source_data!Q307))</f>
        <v/>
      </c>
      <c r="Z305" s="11" t="str">
        <f>IF([1]source_data!G307="","",IF([1]source_data!I307="","",[1]tailored_settings!$B$10))</f>
        <v>Primary grant reason</v>
      </c>
      <c r="AA305" s="11" t="str">
        <f>IF([1]source_data!G307="","",IF([1]source_data!I307="","",[1]source_data!I307))</f>
        <v>1. Customer (or family member residing with them) with a diagnosed condition or disability (physical and/or sensory and/or behavioural)</v>
      </c>
      <c r="AB305" s="11" t="str">
        <f>IF([1]source_data!G307="","",IF([1]source_data!J307="","",[1]tailored_settings!$B$11))</f>
        <v/>
      </c>
      <c r="AC305" s="11" t="str">
        <f>IF([1]source_data!G307="","",IF([1]source_data!J307="","",[1]source_data!J307))</f>
        <v/>
      </c>
      <c r="AD305" s="11" t="str">
        <f>IF([1]source_data!G307="","",IF([1]source_data!K307="","",[1]tailored_settings!$B$12))</f>
        <v>Grant purpose</v>
      </c>
      <c r="AE305" s="11" t="str">
        <f>IF([1]source_data!G307="","",IF([1]source_data!K307="","",[1]source_data!K307))</f>
        <v>Utility vouchers</v>
      </c>
      <c r="AF305" s="11" t="str">
        <f>IF([1]source_data!G307="","",IF([1]source_data!L307="","",[1]tailored_settings!$B$13))</f>
        <v>Grant purpose</v>
      </c>
      <c r="AG305" s="11" t="str">
        <f>IF([1]source_data!G307="","",IF([1]source_data!L307="","",[1]source_data!L307))</f>
        <v>Food vouchers</v>
      </c>
      <c r="AH305" s="11" t="str">
        <f>IF([1]source_data!G307="","",IF([1]source_data!M307="","",[1]tailored_settings!$B$14))</f>
        <v>Grant purpose</v>
      </c>
      <c r="AI305" s="11" t="str">
        <f>IF([1]source_data!G307="","",IF([1]source_data!M307="","",[1]source_data!M307))</f>
        <v xml:space="preserve">Furniture </v>
      </c>
    </row>
    <row r="306" spans="1:35" x14ac:dyDescent="0.2">
      <c r="A306" s="6" t="str">
        <f>IF([1]source_data!G308="","",IF(AND([1]source_data!C308&lt;&gt;"",[1]tailored_settings!$B$15="Publish"),CONCATENATE([1]tailored_settings!$B$2&amp;[1]source_data!C308),IF(AND([1]source_data!C308&lt;&gt;"",[1]tailored_settings!$B$15="Do not publish"),CONCATENATE([1]tailored_settings!$B$2&amp;TEXT(ROW(A306)-1,"0000")&amp;"_"&amp;TEXT(F306,"yyyy-mm")),CONCATENATE([1]tailored_settings!$B$2&amp;TEXT(ROW(A306)-1,"0000")&amp;"_"&amp;TEXT(F306,"yyyy-mm")))))</f>
        <v>360G-Longleigh-E23-00348W</v>
      </c>
      <c r="B306" s="6" t="str">
        <f>IF([1]source_data!G308="","",IF([1]source_data!E308&lt;&gt;"",[1]source_data!E308,CONCATENATE("Grant to "&amp;G306)))</f>
        <v>Grant to Individual Recipient</v>
      </c>
      <c r="C306" s="6" t="str">
        <f>IF([1]source_data!G308="","",IF([1]source_data!F308="","",[1]source_data!F308))</f>
        <v>Helping to alleviate financial hardship</v>
      </c>
      <c r="D306" s="7">
        <f>IF([1]source_data!G308="","",IF([1]source_data!G308="","",[1]source_data!G308))</f>
        <v>872.85</v>
      </c>
      <c r="E306" s="6" t="str">
        <f>IF([1]source_data!G308="","",[1]tailored_settings!$B$3)</f>
        <v>GBP</v>
      </c>
      <c r="F306" s="8">
        <f>IF([1]source_data!G308="","",IF([1]source_data!H308="","",[1]source_data!H308))</f>
        <v>45275</v>
      </c>
      <c r="G306" s="6" t="str">
        <f>IF([1]source_data!G308="","",[1]tailored_settings!$B$5)</f>
        <v>Individual Recipient</v>
      </c>
      <c r="H306" s="6" t="str">
        <f>IF([1]source_data!G308="","",IF(AND([1]source_data!A308&lt;&gt;"",[1]tailored_settings!$B$16="Publish"),CONCATENATE([1]tailored_settings!$B$2&amp;[1]source_data!A308),IF(AND([1]source_data!A308&lt;&gt;"",[1]tailored_settings!$B$16="Do not publish"),CONCATENATE([1]tailored_settings!$B$4&amp;TEXT(ROW(A306)-1,"0000")&amp;"_"&amp;TEXT(F306,"yyyy-mm")),CONCATENATE([1]tailored_settings!$B$4&amp;TEXT(ROW(A306)-1,"0000")&amp;"_"&amp;TEXT(F306,"yyyy-mm")))))</f>
        <v>360G-Longleigh-IND-0305_2023-12</v>
      </c>
      <c r="I306" s="6" t="str">
        <f>IF([1]source_data!G308="","",[1]tailored_settings!$B$7)</f>
        <v>Longleigh Foundation</v>
      </c>
      <c r="J306" s="6" t="str">
        <f>IF([1]source_data!G308="","",[1]tailored_settings!$B$6)</f>
        <v>GB-CHC-1169016</v>
      </c>
      <c r="K306" s="6" t="str">
        <f>IF([1]source_data!G308="","",IF([1]source_data!I308="","",VLOOKUP([1]source_data!I308,[1]codelist_mapping!A:C,3,FALSE)))</f>
        <v>GTIR080</v>
      </c>
      <c r="L306" s="6" t="str">
        <f>IF([1]source_data!G308="","",IF([1]source_data!J308="","",VLOOKUP([1]source_data!J308,[1]codelist_mapping!A:C,3,FALSE)))</f>
        <v/>
      </c>
      <c r="M306" s="6" t="str">
        <f>IF([1]source_data!G308="","",IF([1]source_data!K308="","",IF([1]source_data!M308&lt;&gt;"",CONCATENATE(VLOOKUP([1]source_data!K308,[1]codelist_mapping!F:H,3,FALSE)&amp;";"&amp;VLOOKUP([1]source_data!L308,[1]codelist_mapping!F:H,3,FALSE)&amp;";"&amp;VLOOKUP([1]source_data!M308,[1]codelist_mapping!F:H,3,FALSE)),IF([1]source_data!L308&lt;&gt;"",CONCATENATE(VLOOKUP([1]source_data!K308,[1]codelist_mapping!F:H,3,FALSE)&amp;";"&amp;VLOOKUP([1]source_data!L308,[1]codelist_mapping!F:H,3,FALSE)),IF([1]source_data!K308&lt;&gt;"",CONCATENATE(VLOOKUP([1]source_data!K308,[1]codelist_mapping!F:H,3,FALSE)))))))</f>
        <v>GTIP020</v>
      </c>
      <c r="N306" s="9" t="str">
        <f>IF([1]source_data!G308="","",IF([1]source_data!D308="","",VLOOKUP([1]source_data!D308,[1]geo_data!A:I,9,FALSE)))</f>
        <v>Lye and Stourbridge North</v>
      </c>
      <c r="O306" s="9" t="str">
        <f>IF([1]source_data!G308="","",IF([1]source_data!D308="","",VLOOKUP([1]source_data!D308,[1]geo_data!A:I,8,FALSE)))</f>
        <v>E05001249</v>
      </c>
      <c r="P306" s="9" t="str">
        <f>IF([1]source_data!G308="","",IF(LEFT(O306,3)="E05","WD",IF(LEFT(O306,3)="S13","WD",IF(LEFT(O306,3)="W05","WD",IF(LEFT(O306,3)="W06","UA",IF(LEFT(O306,3)="S12","CA",IF(LEFT(O306,3)="E06","UA",IF(LEFT(O306,3)="E07","NMD",IF(LEFT(O306,3)="E08","MD",IF(LEFT(O306,3)="E09","LONB"))))))))))</f>
        <v>WD</v>
      </c>
      <c r="Q306" s="9" t="str">
        <f>IF([1]source_data!G308="","",IF([1]source_data!D308="","",VLOOKUP([1]source_data!D308,[1]geo_data!A:I,7,FALSE)))</f>
        <v>Dudley</v>
      </c>
      <c r="R306" s="9" t="str">
        <f>IF([1]source_data!G308="","",IF([1]source_data!D308="","",VLOOKUP([1]source_data!D308,[1]geo_data!A:I,6,FALSE)))</f>
        <v>E08000027</v>
      </c>
      <c r="S306" s="9" t="str">
        <f>IF([1]source_data!G308="","",IF(LEFT(R306,3)="E05","WD",IF(LEFT(R306,3)="S13","WD",IF(LEFT(R306,3)="W05","WD",IF(LEFT(R306,3)="W06","UA",IF(LEFT(R306,3)="S12","CA",IF(LEFT(R306,3)="E06","UA",IF(LEFT(R306,3)="E07","NMD",IF(LEFT(R306,3)="E08","MD",IF(LEFT(R306,3)="E09","LONB"))))))))))</f>
        <v>MD</v>
      </c>
      <c r="T306" s="6" t="str">
        <f>IF([1]source_data!G308="","",IF([1]source_data!N308="","",[1]source_data!N308))</f>
        <v>Hardship Grant</v>
      </c>
      <c r="U306" s="10">
        <f>IF([1]source_data!G308="","",[1]tailored_settings!$B$8)</f>
        <v>45622</v>
      </c>
      <c r="V306" s="6" t="str">
        <f>IF([1]source_data!G308="","",[1]tailored_settings!$B$9)</f>
        <v>http://www.longleigh.org/</v>
      </c>
      <c r="W306" s="8">
        <f>IF([1]source_data!G308="","",IF([1]source_data!O308="","",[1]source_data!O308))</f>
        <v>45275</v>
      </c>
      <c r="X306" s="8">
        <f>IF([1]source_data!G308="","",IF([1]source_data!P308="","",[1]source_data!P308))</f>
        <v>45314</v>
      </c>
      <c r="Y306" s="6" t="str">
        <f>IF([1]source_data!G308="","",IF([1]source_data!Q308="","",[1]source_data!Q308))</f>
        <v/>
      </c>
      <c r="Z306" s="11" t="str">
        <f>IF([1]source_data!G308="","",IF([1]source_data!I308="","",[1]tailored_settings!$B$10))</f>
        <v>Primary grant reason</v>
      </c>
      <c r="AA306" s="11" t="str">
        <f>IF([1]source_data!G308="","",IF([1]source_data!I308="","",[1]source_data!I308))</f>
        <v>3  Customer/family moving from homelessness/supported living into independent living</v>
      </c>
      <c r="AB306" s="11" t="str">
        <f>IF([1]source_data!G308="","",IF([1]source_data!J308="","",[1]tailored_settings!$B$11))</f>
        <v/>
      </c>
      <c r="AC306" s="11" t="str">
        <f>IF([1]source_data!G308="","",IF([1]source_data!J308="","",[1]source_data!J308))</f>
        <v/>
      </c>
      <c r="AD306" s="11" t="str">
        <f>IF([1]source_data!G308="","",IF([1]source_data!K308="","",[1]tailored_settings!$B$12))</f>
        <v>Grant purpose</v>
      </c>
      <c r="AE306" s="11" t="str">
        <f>IF([1]source_data!G308="","",IF([1]source_data!K308="","",[1]source_data!K308))</f>
        <v>Appliances</v>
      </c>
      <c r="AF306" s="11" t="str">
        <f>IF([1]source_data!G308="","",IF([1]source_data!L308="","",[1]tailored_settings!$B$13))</f>
        <v/>
      </c>
      <c r="AG306" s="11" t="str">
        <f>IF([1]source_data!G308="","",IF([1]source_data!L308="","",[1]source_data!L308))</f>
        <v/>
      </c>
      <c r="AH306" s="11" t="str">
        <f>IF([1]source_data!G308="","",IF([1]source_data!M308="","",[1]tailored_settings!$B$14))</f>
        <v/>
      </c>
      <c r="AI306" s="11" t="str">
        <f>IF([1]source_data!G308="","",IF([1]source_data!M308="","",[1]source_data!M308))</f>
        <v/>
      </c>
    </row>
    <row r="307" spans="1:35" x14ac:dyDescent="0.2">
      <c r="A307" s="6" t="str">
        <f>IF([1]source_data!G309="","",IF(AND([1]source_data!C309&lt;&gt;"",[1]tailored_settings!$B$15="Publish"),CONCATENATE([1]tailored_settings!$B$2&amp;[1]source_data!C309),IF(AND([1]source_data!C309&lt;&gt;"",[1]tailored_settings!$B$15="Do not publish"),CONCATENATE([1]tailored_settings!$B$2&amp;TEXT(ROW(A307)-1,"0000")&amp;"_"&amp;TEXT(F307,"yyyy-mm")),CONCATENATE([1]tailored_settings!$B$2&amp;TEXT(ROW(A307)-1,"0000")&amp;"_"&amp;TEXT(F307,"yyyy-mm")))))</f>
        <v>360G-Longleigh-E23-00349W</v>
      </c>
      <c r="B307" s="6" t="str">
        <f>IF([1]source_data!G309="","",IF([1]source_data!E309&lt;&gt;"",[1]source_data!E309,CONCATENATE("Grant to "&amp;G307)))</f>
        <v>Grant to Individual Recipient</v>
      </c>
      <c r="C307" s="6" t="str">
        <f>IF([1]source_data!G309="","",IF([1]source_data!F309="","",[1]source_data!F309))</f>
        <v>Helping to alleviate financial hardship</v>
      </c>
      <c r="D307" s="7">
        <f>IF([1]source_data!G309="","",IF([1]source_data!G309="","",[1]source_data!G309))</f>
        <v>693.72</v>
      </c>
      <c r="E307" s="6" t="str">
        <f>IF([1]source_data!G309="","",[1]tailored_settings!$B$3)</f>
        <v>GBP</v>
      </c>
      <c r="F307" s="8">
        <f>IF([1]source_data!G309="","",IF([1]source_data!H309="","",[1]source_data!H309))</f>
        <v>45278</v>
      </c>
      <c r="G307" s="6" t="str">
        <f>IF([1]source_data!G309="","",[1]tailored_settings!$B$5)</f>
        <v>Individual Recipient</v>
      </c>
      <c r="H307" s="6" t="str">
        <f>IF([1]source_data!G309="","",IF(AND([1]source_data!A309&lt;&gt;"",[1]tailored_settings!$B$16="Publish"),CONCATENATE([1]tailored_settings!$B$2&amp;[1]source_data!A309),IF(AND([1]source_data!A309&lt;&gt;"",[1]tailored_settings!$B$16="Do not publish"),CONCATENATE([1]tailored_settings!$B$4&amp;TEXT(ROW(A307)-1,"0000")&amp;"_"&amp;TEXT(F307,"yyyy-mm")),CONCATENATE([1]tailored_settings!$B$4&amp;TEXT(ROW(A307)-1,"0000")&amp;"_"&amp;TEXT(F307,"yyyy-mm")))))</f>
        <v>360G-Longleigh-IND-0306_2023-12</v>
      </c>
      <c r="I307" s="6" t="str">
        <f>IF([1]source_data!G309="","",[1]tailored_settings!$B$7)</f>
        <v>Longleigh Foundation</v>
      </c>
      <c r="J307" s="6" t="str">
        <f>IF([1]source_data!G309="","",[1]tailored_settings!$B$6)</f>
        <v>GB-CHC-1169016</v>
      </c>
      <c r="K307" s="6" t="str">
        <f>IF([1]source_data!G309="","",IF([1]source_data!I309="","",VLOOKUP([1]source_data!I309,[1]codelist_mapping!A:C,3,FALSE)))</f>
        <v>GTIR080</v>
      </c>
      <c r="L307" s="6" t="str">
        <f>IF([1]source_data!G309="","",IF([1]source_data!J309="","",VLOOKUP([1]source_data!J309,[1]codelist_mapping!A:C,3,FALSE)))</f>
        <v/>
      </c>
      <c r="M307" s="6" t="str">
        <f>IF([1]source_data!G309="","",IF([1]source_data!K309="","",IF([1]source_data!M309&lt;&gt;"",CONCATENATE(VLOOKUP([1]source_data!K309,[1]codelist_mapping!F:H,3,FALSE)&amp;";"&amp;VLOOKUP([1]source_data!L309,[1]codelist_mapping!F:H,3,FALSE)&amp;";"&amp;VLOOKUP([1]source_data!M309,[1]codelist_mapping!F:H,3,FALSE)),IF([1]source_data!L309&lt;&gt;"",CONCATENATE(VLOOKUP([1]source_data!K309,[1]codelist_mapping!F:H,3,FALSE)&amp;";"&amp;VLOOKUP([1]source_data!L309,[1]codelist_mapping!F:H,3,FALSE)),IF([1]source_data!K309&lt;&gt;"",CONCATENATE(VLOOKUP([1]source_data!K309,[1]codelist_mapping!F:H,3,FALSE)))))))</f>
        <v>GTIP020;GTIP060;GTIP060</v>
      </c>
      <c r="N307" s="9" t="str">
        <f>IF([1]source_data!G309="","",IF([1]source_data!D309="","",VLOOKUP([1]source_data!D309,[1]geo_data!A:I,9,FALSE)))</f>
        <v>Hanover &amp; Elm Grove</v>
      </c>
      <c r="O307" s="9" t="str">
        <f>IF([1]source_data!G309="","",IF([1]source_data!D309="","",VLOOKUP([1]source_data!D309,[1]geo_data!A:I,8,FALSE)))</f>
        <v>E05015403</v>
      </c>
      <c r="P307" s="9" t="str">
        <f>IF([1]source_data!G309="","",IF(LEFT(O307,3)="E05","WD",IF(LEFT(O307,3)="S13","WD",IF(LEFT(O307,3)="W05","WD",IF(LEFT(O307,3)="W06","UA",IF(LEFT(O307,3)="S12","CA",IF(LEFT(O307,3)="E06","UA",IF(LEFT(O307,3)="E07","NMD",IF(LEFT(O307,3)="E08","MD",IF(LEFT(O307,3)="E09","LONB"))))))))))</f>
        <v>WD</v>
      </c>
      <c r="Q307" s="9" t="str">
        <f>IF([1]source_data!G309="","",IF([1]source_data!D309="","",VLOOKUP([1]source_data!D309,[1]geo_data!A:I,7,FALSE)))</f>
        <v>Brighton and Hove</v>
      </c>
      <c r="R307" s="9" t="str">
        <f>IF([1]source_data!G309="","",IF([1]source_data!D309="","",VLOOKUP([1]source_data!D309,[1]geo_data!A:I,6,FALSE)))</f>
        <v>E06000043</v>
      </c>
      <c r="S307" s="9" t="str">
        <f>IF([1]source_data!G309="","",IF(LEFT(R307,3)="E05","WD",IF(LEFT(R307,3)="S13","WD",IF(LEFT(R307,3)="W05","WD",IF(LEFT(R307,3)="W06","UA",IF(LEFT(R307,3)="S12","CA",IF(LEFT(R307,3)="E06","UA",IF(LEFT(R307,3)="E07","NMD",IF(LEFT(R307,3)="E08","MD",IF(LEFT(R307,3)="E09","LONB"))))))))))</f>
        <v>UA</v>
      </c>
      <c r="T307" s="6" t="str">
        <f>IF([1]source_data!G309="","",IF([1]source_data!N309="","",[1]source_data!N309))</f>
        <v>Hardship Grant</v>
      </c>
      <c r="U307" s="10">
        <f>IF([1]source_data!G309="","",[1]tailored_settings!$B$8)</f>
        <v>45622</v>
      </c>
      <c r="V307" s="6" t="str">
        <f>IF([1]source_data!G309="","",[1]tailored_settings!$B$9)</f>
        <v>http://www.longleigh.org/</v>
      </c>
      <c r="W307" s="8">
        <f>IF([1]source_data!G309="","",IF([1]source_data!O309="","",[1]source_data!O309))</f>
        <v>45278</v>
      </c>
      <c r="X307" s="8">
        <f>IF([1]source_data!G309="","",IF([1]source_data!P309="","",[1]source_data!P309))</f>
        <v>45307</v>
      </c>
      <c r="Y307" s="6" t="str">
        <f>IF([1]source_data!G309="","",IF([1]source_data!Q309="","",[1]source_data!Q309))</f>
        <v/>
      </c>
      <c r="Z307" s="11" t="str">
        <f>IF([1]source_data!G309="","",IF([1]source_data!I309="","",[1]tailored_settings!$B$10))</f>
        <v>Primary grant reason</v>
      </c>
      <c r="AA307" s="11" t="str">
        <f>IF([1]source_data!G309="","",IF([1]source_data!I309="","",[1]source_data!I309))</f>
        <v>3  Customer/family moving from homelessness/supported living into independent living</v>
      </c>
      <c r="AB307" s="11" t="str">
        <f>IF([1]source_data!G309="","",IF([1]source_data!J309="","",[1]tailored_settings!$B$11))</f>
        <v/>
      </c>
      <c r="AC307" s="11" t="str">
        <f>IF([1]source_data!G309="","",IF([1]source_data!J309="","",[1]source_data!J309))</f>
        <v/>
      </c>
      <c r="AD307" s="11" t="str">
        <f>IF([1]source_data!G309="","",IF([1]source_data!K309="","",[1]tailored_settings!$B$12))</f>
        <v>Grant purpose</v>
      </c>
      <c r="AE307" s="11" t="str">
        <f>IF([1]source_data!G309="","",IF([1]source_data!K309="","",[1]source_data!K309))</f>
        <v xml:space="preserve">Furniture </v>
      </c>
      <c r="AF307" s="11" t="str">
        <f>IF([1]source_data!G309="","",IF([1]source_data!L309="","",[1]tailored_settings!$B$13))</f>
        <v>Grant purpose</v>
      </c>
      <c r="AG307" s="11" t="str">
        <f>IF([1]source_data!G309="","",IF([1]source_data!L309="","",[1]source_data!L309))</f>
        <v>Voucher for small household items</v>
      </c>
      <c r="AH307" s="11" t="str">
        <f>IF([1]source_data!G309="","",IF([1]source_data!M309="","",[1]tailored_settings!$B$14))</f>
        <v>Grant purpose</v>
      </c>
      <c r="AI307" s="11" t="str">
        <f>IF([1]source_data!G309="","",IF([1]source_data!M309="","",[1]source_data!M309))</f>
        <v>Removals</v>
      </c>
    </row>
    <row r="308" spans="1:35" x14ac:dyDescent="0.2">
      <c r="A308" s="6" t="str">
        <f>IF([1]source_data!G310="","",IF(AND([1]source_data!C310&lt;&gt;"",[1]tailored_settings!$B$15="Publish"),CONCATENATE([1]tailored_settings!$B$2&amp;[1]source_data!C310),IF(AND([1]source_data!C310&lt;&gt;"",[1]tailored_settings!$B$15="Do not publish"),CONCATENATE([1]tailored_settings!$B$2&amp;TEXT(ROW(A308)-1,"0000")&amp;"_"&amp;TEXT(F308,"yyyy-mm")),CONCATENATE([1]tailored_settings!$B$2&amp;TEXT(ROW(A308)-1,"0000")&amp;"_"&amp;TEXT(F308,"yyyy-mm")))))</f>
        <v>360G-Longleigh-E23-00350W</v>
      </c>
      <c r="B308" s="6" t="str">
        <f>IF([1]source_data!G310="","",IF([1]source_data!E310&lt;&gt;"",[1]source_data!E310,CONCATENATE("Grant to "&amp;G308)))</f>
        <v>Grant to Individual Recipient</v>
      </c>
      <c r="C308" s="6" t="str">
        <f>IF([1]source_data!G310="","",IF([1]source_data!F310="","",[1]source_data!F310))</f>
        <v>Helping to alleviate financial hardship</v>
      </c>
      <c r="D308" s="7">
        <f>IF([1]source_data!G310="","",IF([1]source_data!G310="","",[1]source_data!G310))</f>
        <v>985</v>
      </c>
      <c r="E308" s="6" t="str">
        <f>IF([1]source_data!G310="","",[1]tailored_settings!$B$3)</f>
        <v>GBP</v>
      </c>
      <c r="F308" s="8">
        <f>IF([1]source_data!G310="","",IF([1]source_data!H310="","",[1]source_data!H310))</f>
        <v>45278</v>
      </c>
      <c r="G308" s="6" t="str">
        <f>IF([1]source_data!G310="","",[1]tailored_settings!$B$5)</f>
        <v>Individual Recipient</v>
      </c>
      <c r="H308" s="6" t="str">
        <f>IF([1]source_data!G310="","",IF(AND([1]source_data!A310&lt;&gt;"",[1]tailored_settings!$B$16="Publish"),CONCATENATE([1]tailored_settings!$B$2&amp;[1]source_data!A310),IF(AND([1]source_data!A310&lt;&gt;"",[1]tailored_settings!$B$16="Do not publish"),CONCATENATE([1]tailored_settings!$B$4&amp;TEXT(ROW(A308)-1,"0000")&amp;"_"&amp;TEXT(F308,"yyyy-mm")),CONCATENATE([1]tailored_settings!$B$4&amp;TEXT(ROW(A308)-1,"0000")&amp;"_"&amp;TEXT(F308,"yyyy-mm")))))</f>
        <v>360G-Longleigh-IND-0307_2023-12</v>
      </c>
      <c r="I308" s="6" t="str">
        <f>IF([1]source_data!G310="","",[1]tailored_settings!$B$7)</f>
        <v>Longleigh Foundation</v>
      </c>
      <c r="J308" s="6" t="str">
        <f>IF([1]source_data!G310="","",[1]tailored_settings!$B$6)</f>
        <v>GB-CHC-1169016</v>
      </c>
      <c r="K308" s="6" t="str">
        <f>IF([1]source_data!G310="","",IF([1]source_data!I310="","",VLOOKUP([1]source_data!I310,[1]codelist_mapping!A:C,3,FALSE)))</f>
        <v>GTIR060</v>
      </c>
      <c r="L308" s="6" t="str">
        <f>IF([1]source_data!G310="","",IF([1]source_data!J310="","",VLOOKUP([1]source_data!J310,[1]codelist_mapping!A:C,3,FALSE)))</f>
        <v/>
      </c>
      <c r="M308" s="6" t="str">
        <f>IF([1]source_data!G310="","",IF([1]source_data!K310="","",IF([1]source_data!M310&lt;&gt;"",CONCATENATE(VLOOKUP([1]source_data!K310,[1]codelist_mapping!F:H,3,FALSE)&amp;";"&amp;VLOOKUP([1]source_data!L310,[1]codelist_mapping!F:H,3,FALSE)&amp;";"&amp;VLOOKUP([1]source_data!M310,[1]codelist_mapping!F:H,3,FALSE)),IF([1]source_data!L310&lt;&gt;"",CONCATENATE(VLOOKUP([1]source_data!K310,[1]codelist_mapping!F:H,3,FALSE)&amp;";"&amp;VLOOKUP([1]source_data!L310,[1]codelist_mapping!F:H,3,FALSE)),IF([1]source_data!K310&lt;&gt;"",CONCATENATE(VLOOKUP([1]source_data!K310,[1]codelist_mapping!F:H,3,FALSE)))))))</f>
        <v>GTIP060;GTIP070;GTIP080</v>
      </c>
      <c r="N308" s="9" t="str">
        <f>IF([1]source_data!G310="","",IF([1]source_data!D310="","",VLOOKUP([1]source_data!D310,[1]geo_data!A:I,9,FALSE)))</f>
        <v>West Hill &amp; North Laine</v>
      </c>
      <c r="O308" s="9" t="str">
        <f>IF([1]source_data!G310="","",IF([1]source_data!D310="","",VLOOKUP([1]source_data!D310,[1]geo_data!A:I,8,FALSE)))</f>
        <v>E05015415</v>
      </c>
      <c r="P308" s="9" t="str">
        <f>IF([1]source_data!G310="","",IF(LEFT(O308,3)="E05","WD",IF(LEFT(O308,3)="S13","WD",IF(LEFT(O308,3)="W05","WD",IF(LEFT(O308,3)="W06","UA",IF(LEFT(O308,3)="S12","CA",IF(LEFT(O308,3)="E06","UA",IF(LEFT(O308,3)="E07","NMD",IF(LEFT(O308,3)="E08","MD",IF(LEFT(O308,3)="E09","LONB"))))))))))</f>
        <v>WD</v>
      </c>
      <c r="Q308" s="9" t="str">
        <f>IF([1]source_data!G310="","",IF([1]source_data!D310="","",VLOOKUP([1]source_data!D310,[1]geo_data!A:I,7,FALSE)))</f>
        <v>Brighton and Hove</v>
      </c>
      <c r="R308" s="9" t="str">
        <f>IF([1]source_data!G310="","",IF([1]source_data!D310="","",VLOOKUP([1]source_data!D310,[1]geo_data!A:I,6,FALSE)))</f>
        <v>E06000043</v>
      </c>
      <c r="S308" s="9" t="str">
        <f>IF([1]source_data!G310="","",IF(LEFT(R308,3)="E05","WD",IF(LEFT(R308,3)="S13","WD",IF(LEFT(R308,3)="W05","WD",IF(LEFT(R308,3)="W06","UA",IF(LEFT(R308,3)="S12","CA",IF(LEFT(R308,3)="E06","UA",IF(LEFT(R308,3)="E07","NMD",IF(LEFT(R308,3)="E08","MD",IF(LEFT(R308,3)="E09","LONB"))))))))))</f>
        <v>UA</v>
      </c>
      <c r="T308" s="6" t="str">
        <f>IF([1]source_data!G310="","",IF([1]source_data!N310="","",[1]source_data!N310))</f>
        <v>Hardship Grant</v>
      </c>
      <c r="U308" s="10">
        <f>IF([1]source_data!G310="","",[1]tailored_settings!$B$8)</f>
        <v>45622</v>
      </c>
      <c r="V308" s="6" t="str">
        <f>IF([1]source_data!G310="","",[1]tailored_settings!$B$9)</f>
        <v>http://www.longleigh.org/</v>
      </c>
      <c r="W308" s="8">
        <f>IF([1]source_data!G310="","",IF([1]source_data!O310="","",[1]source_data!O310))</f>
        <v>45278</v>
      </c>
      <c r="X308" s="8">
        <f>IF([1]source_data!G310="","",IF([1]source_data!P310="","",[1]source_data!P310))</f>
        <v>45399</v>
      </c>
      <c r="Y308" s="6" t="str">
        <f>IF([1]source_data!G310="","",IF([1]source_data!Q310="","",[1]source_data!Q310))</f>
        <v/>
      </c>
      <c r="Z308" s="11" t="str">
        <f>IF([1]source_data!G310="","",IF([1]source_data!I310="","",[1]tailored_settings!$B$10))</f>
        <v>Primary grant reason</v>
      </c>
      <c r="AA308" s="11" t="str">
        <f>IF([1]source_data!G310="","",IF([1]source_data!I310="","",[1]source_data!I310))</f>
        <v>4. Customer/family fleeing from a violent or abusive relationship</v>
      </c>
      <c r="AB308" s="11" t="str">
        <f>IF([1]source_data!G310="","",IF([1]source_data!J310="","",[1]tailored_settings!$B$11))</f>
        <v/>
      </c>
      <c r="AC308" s="11" t="str">
        <f>IF([1]source_data!G310="","",IF([1]source_data!J310="","",[1]source_data!J310))</f>
        <v/>
      </c>
      <c r="AD308" s="11" t="str">
        <f>IF([1]source_data!G310="","",IF([1]source_data!K310="","",[1]tailored_settings!$B$12))</f>
        <v>Grant purpose</v>
      </c>
      <c r="AE308" s="11" t="str">
        <f>IF([1]source_data!G310="","",IF([1]source_data!K310="","",[1]source_data!K310))</f>
        <v>Removals</v>
      </c>
      <c r="AF308" s="11" t="str">
        <f>IF([1]source_data!G310="","",IF([1]source_data!L310="","",[1]tailored_settings!$B$13))</f>
        <v>Grant purpose</v>
      </c>
      <c r="AG308" s="11" t="str">
        <f>IF([1]source_data!G310="","",IF([1]source_data!L310="","",[1]source_data!L310))</f>
        <v>Food vouchers</v>
      </c>
      <c r="AH308" s="11" t="str">
        <f>IF([1]source_data!G310="","",IF([1]source_data!M310="","",[1]tailored_settings!$B$14))</f>
        <v>Grant purpose</v>
      </c>
      <c r="AI308" s="11" t="str">
        <f>IF([1]source_data!G310="","",IF([1]source_data!M310="","",[1]source_data!M310))</f>
        <v>Clothing</v>
      </c>
    </row>
    <row r="309" spans="1:35" x14ac:dyDescent="0.2">
      <c r="A309" s="6" t="str">
        <f>IF([1]source_data!G311="","",IF(AND([1]source_data!C311&lt;&gt;"",[1]tailored_settings!$B$15="Publish"),CONCATENATE([1]tailored_settings!$B$2&amp;[1]source_data!C311),IF(AND([1]source_data!C311&lt;&gt;"",[1]tailored_settings!$B$15="Do not publish"),CONCATENATE([1]tailored_settings!$B$2&amp;TEXT(ROW(A309)-1,"0000")&amp;"_"&amp;TEXT(F309,"yyyy-mm")),CONCATENATE([1]tailored_settings!$B$2&amp;TEXT(ROW(A309)-1,"0000")&amp;"_"&amp;TEXT(F309,"yyyy-mm")))))</f>
        <v>360G-Longleigh-E23-00351W</v>
      </c>
      <c r="B309" s="6" t="str">
        <f>IF([1]source_data!G311="","",IF([1]source_data!E311&lt;&gt;"",[1]source_data!E311,CONCATENATE("Grant to "&amp;G309)))</f>
        <v>Grant to Individual Recipient</v>
      </c>
      <c r="C309" s="6" t="str">
        <f>IF([1]source_data!G311="","",IF([1]source_data!F311="","",[1]source_data!F311))</f>
        <v>Providing financial aid after an impactful incident</v>
      </c>
      <c r="D309" s="7">
        <f>IF([1]source_data!G311="","",IF([1]source_data!G311="","",[1]source_data!G311))</f>
        <v>1383.81</v>
      </c>
      <c r="E309" s="6" t="str">
        <f>IF([1]source_data!G311="","",[1]tailored_settings!$B$3)</f>
        <v>GBP</v>
      </c>
      <c r="F309" s="8">
        <f>IF([1]source_data!G311="","",IF([1]source_data!H311="","",[1]source_data!H311))</f>
        <v>45278</v>
      </c>
      <c r="G309" s="6" t="str">
        <f>IF([1]source_data!G311="","",[1]tailored_settings!$B$5)</f>
        <v>Individual Recipient</v>
      </c>
      <c r="H309" s="6" t="str">
        <f>IF([1]source_data!G311="","",IF(AND([1]source_data!A311&lt;&gt;"",[1]tailored_settings!$B$16="Publish"),CONCATENATE([1]tailored_settings!$B$2&amp;[1]source_data!A311),IF(AND([1]source_data!A311&lt;&gt;"",[1]tailored_settings!$B$16="Do not publish"),CONCATENATE([1]tailored_settings!$B$4&amp;TEXT(ROW(A309)-1,"0000")&amp;"_"&amp;TEXT(F309,"yyyy-mm")),CONCATENATE([1]tailored_settings!$B$4&amp;TEXT(ROW(A309)-1,"0000")&amp;"_"&amp;TEXT(F309,"yyyy-mm")))))</f>
        <v>360G-Longleigh-IND-0308_2023-12</v>
      </c>
      <c r="I309" s="6" t="str">
        <f>IF([1]source_data!G311="","",[1]tailored_settings!$B$7)</f>
        <v>Longleigh Foundation</v>
      </c>
      <c r="J309" s="6" t="str">
        <f>IF([1]source_data!G311="","",[1]tailored_settings!$B$6)</f>
        <v>GB-CHC-1169016</v>
      </c>
      <c r="K309" s="6" t="str">
        <f>IF([1]source_data!G311="","",IF([1]source_data!I311="","",VLOOKUP([1]source_data!I311,[1]codelist_mapping!A:C,3,FALSE)))</f>
        <v>GTIR030</v>
      </c>
      <c r="L309" s="6" t="str">
        <f>IF([1]source_data!G311="","",IF([1]source_data!J311="","",VLOOKUP([1]source_data!J311,[1]codelist_mapping!A:C,3,FALSE)))</f>
        <v>GTIR100</v>
      </c>
      <c r="M309" s="6" t="str">
        <f>IF([1]source_data!G311="","",IF([1]source_data!K311="","",IF([1]source_data!M311&lt;&gt;"",CONCATENATE(VLOOKUP([1]source_data!K311,[1]codelist_mapping!F:H,3,FALSE)&amp;";"&amp;VLOOKUP([1]source_data!L311,[1]codelist_mapping!F:H,3,FALSE)&amp;";"&amp;VLOOKUP([1]source_data!M311,[1]codelist_mapping!F:H,3,FALSE)),IF([1]source_data!L311&lt;&gt;"",CONCATENATE(VLOOKUP([1]source_data!K311,[1]codelist_mapping!F:H,3,FALSE)&amp;";"&amp;VLOOKUP([1]source_data!L311,[1]codelist_mapping!F:H,3,FALSE)),IF([1]source_data!K311&lt;&gt;"",CONCATENATE(VLOOKUP([1]source_data!K311,[1]codelist_mapping!F:H,3,FALSE)))))))</f>
        <v>GTIP020;GTIP060</v>
      </c>
      <c r="N309" s="9" t="str">
        <f>IF([1]source_data!G311="","",IF([1]source_data!D311="","",VLOOKUP([1]source_data!D311,[1]geo_data!A:I,9,FALSE)))</f>
        <v>Durrington</v>
      </c>
      <c r="O309" s="9" t="str">
        <f>IF([1]source_data!G311="","",IF([1]source_data!D311="","",VLOOKUP([1]source_data!D311,[1]geo_data!A:I,8,FALSE)))</f>
        <v>E05013433</v>
      </c>
      <c r="P309" s="9" t="str">
        <f>IF([1]source_data!G311="","",IF(LEFT(O309,3)="E05","WD",IF(LEFT(O309,3)="S13","WD",IF(LEFT(O309,3)="W05","WD",IF(LEFT(O309,3)="W06","UA",IF(LEFT(O309,3)="S12","CA",IF(LEFT(O309,3)="E06","UA",IF(LEFT(O309,3)="E07","NMD",IF(LEFT(O309,3)="E08","MD",IF(LEFT(O309,3)="E09","LONB"))))))))))</f>
        <v>WD</v>
      </c>
      <c r="Q309" s="9" t="str">
        <f>IF([1]source_data!G311="","",IF([1]source_data!D311="","",VLOOKUP([1]source_data!D311,[1]geo_data!A:I,7,FALSE)))</f>
        <v>Wiltshire</v>
      </c>
      <c r="R309" s="9" t="str">
        <f>IF([1]source_data!G311="","",IF([1]source_data!D311="","",VLOOKUP([1]source_data!D311,[1]geo_data!A:I,6,FALSE)))</f>
        <v>E06000054</v>
      </c>
      <c r="S309" s="9" t="str">
        <f>IF([1]source_data!G311="","",IF(LEFT(R309,3)="E05","WD",IF(LEFT(R309,3)="S13","WD",IF(LEFT(R309,3)="W05","WD",IF(LEFT(R309,3)="W06","UA",IF(LEFT(R309,3)="S12","CA",IF(LEFT(R309,3)="E06","UA",IF(LEFT(R309,3)="E07","NMD",IF(LEFT(R309,3)="E08","MD",IF(LEFT(R309,3)="E09","LONB"))))))))))</f>
        <v>UA</v>
      </c>
      <c r="T309" s="6" t="str">
        <f>IF([1]source_data!G311="","",IF([1]source_data!N311="","",[1]source_data!N311))</f>
        <v>Critical Incident Grant</v>
      </c>
      <c r="U309" s="10">
        <f>IF([1]source_data!G311="","",[1]tailored_settings!$B$8)</f>
        <v>45622</v>
      </c>
      <c r="V309" s="6" t="str">
        <f>IF([1]source_data!G311="","",[1]tailored_settings!$B$9)</f>
        <v>http://www.longleigh.org/</v>
      </c>
      <c r="W309" s="8">
        <f>IF([1]source_data!G311="","",IF([1]source_data!O311="","",[1]source_data!O311))</f>
        <v>45278</v>
      </c>
      <c r="X309" s="8">
        <f>IF([1]source_data!G311="","",IF([1]source_data!P311="","",[1]source_data!P311))</f>
        <v>45362</v>
      </c>
      <c r="Y309" s="6" t="str">
        <f>IF([1]source_data!G311="","",IF([1]source_data!Q311="","",[1]source_data!Q311))</f>
        <v/>
      </c>
      <c r="Z309" s="11" t="str">
        <f>IF([1]source_data!G311="","",IF([1]source_data!I311="","",[1]tailored_settings!$B$10))</f>
        <v>Primary grant reason</v>
      </c>
      <c r="AA309" s="11" t="str">
        <f>IF([1]source_data!G311="","",IF([1]source_data!I311="","",[1]source_data!I311))</f>
        <v>1. Customer (or family member residing with them) with a diagnosed condition or disability (physical and/or sensory and/or behavioural)</v>
      </c>
      <c r="AB309" s="11" t="str">
        <f>IF([1]source_data!G311="","",IF([1]source_data!J311="","",[1]tailored_settings!$B$11))</f>
        <v>Secondary grant reason</v>
      </c>
      <c r="AC309" s="11" t="str">
        <f>IF([1]source_data!G311="","",IF([1]source_data!J311="","",[1]source_data!J311))</f>
        <v>5. Customer/family having been the victims of a reported crime in their home.</v>
      </c>
      <c r="AD309" s="11" t="str">
        <f>IF([1]source_data!G311="","",IF([1]source_data!K311="","",[1]tailored_settings!$B$12))</f>
        <v>Grant purpose</v>
      </c>
      <c r="AE309" s="11" t="str">
        <f>IF([1]source_data!G311="","",IF([1]source_data!K311="","",[1]source_data!K311))</f>
        <v>Appliances</v>
      </c>
      <c r="AF309" s="11" t="str">
        <f>IF([1]source_data!G311="","",IF([1]source_data!L311="","",[1]tailored_settings!$B$13))</f>
        <v>Grant purpose</v>
      </c>
      <c r="AG309" s="11" t="str">
        <f>IF([1]source_data!G311="","",IF([1]source_data!L311="","",[1]source_data!L311))</f>
        <v>Voucher for small household items</v>
      </c>
      <c r="AH309" s="11" t="str">
        <f>IF([1]source_data!G311="","",IF([1]source_data!M311="","",[1]tailored_settings!$B$14))</f>
        <v/>
      </c>
      <c r="AI309" s="11" t="str">
        <f>IF([1]source_data!G311="","",IF([1]source_data!M311="","",[1]source_data!M311))</f>
        <v/>
      </c>
    </row>
    <row r="310" spans="1:35" x14ac:dyDescent="0.2">
      <c r="A310" s="6" t="str">
        <f>IF([1]source_data!G312="","",IF(AND([1]source_data!C312&lt;&gt;"",[1]tailored_settings!$B$15="Publish"),CONCATENATE([1]tailored_settings!$B$2&amp;[1]source_data!C312),IF(AND([1]source_data!C312&lt;&gt;"",[1]tailored_settings!$B$15="Do not publish"),CONCATENATE([1]tailored_settings!$B$2&amp;TEXT(ROW(A310)-1,"0000")&amp;"_"&amp;TEXT(F310,"yyyy-mm")),CONCATENATE([1]tailored_settings!$B$2&amp;TEXT(ROW(A310)-1,"0000")&amp;"_"&amp;TEXT(F310,"yyyy-mm")))))</f>
        <v>360G-Longleigh-E23-00352W</v>
      </c>
      <c r="B310" s="6" t="str">
        <f>IF([1]source_data!G312="","",IF([1]source_data!E312&lt;&gt;"",[1]source_data!E312,CONCATENATE("Grant to "&amp;G310)))</f>
        <v>Grant to Individual Recipient</v>
      </c>
      <c r="C310" s="6" t="str">
        <f>IF([1]source_data!G312="","",IF([1]source_data!F312="","",[1]source_data!F312))</f>
        <v>Helping to alleviate financial hardship</v>
      </c>
      <c r="D310" s="7">
        <f>IF([1]source_data!G312="","",IF([1]source_data!G312="","",[1]source_data!G312))</f>
        <v>941.94</v>
      </c>
      <c r="E310" s="6" t="str">
        <f>IF([1]source_data!G312="","",[1]tailored_settings!$B$3)</f>
        <v>GBP</v>
      </c>
      <c r="F310" s="8">
        <f>IF([1]source_data!G312="","",IF([1]source_data!H312="","",[1]source_data!H312))</f>
        <v>45278</v>
      </c>
      <c r="G310" s="6" t="str">
        <f>IF([1]source_data!G312="","",[1]tailored_settings!$B$5)</f>
        <v>Individual Recipient</v>
      </c>
      <c r="H310" s="6" t="str">
        <f>IF([1]source_data!G312="","",IF(AND([1]source_data!A312&lt;&gt;"",[1]tailored_settings!$B$16="Publish"),CONCATENATE([1]tailored_settings!$B$2&amp;[1]source_data!A312),IF(AND([1]source_data!A312&lt;&gt;"",[1]tailored_settings!$B$16="Do not publish"),CONCATENATE([1]tailored_settings!$B$4&amp;TEXT(ROW(A310)-1,"0000")&amp;"_"&amp;TEXT(F310,"yyyy-mm")),CONCATENATE([1]tailored_settings!$B$4&amp;TEXT(ROW(A310)-1,"0000")&amp;"_"&amp;TEXT(F310,"yyyy-mm")))))</f>
        <v>360G-Longleigh-IND-0309_2023-12</v>
      </c>
      <c r="I310" s="6" t="str">
        <f>IF([1]source_data!G312="","",[1]tailored_settings!$B$7)</f>
        <v>Longleigh Foundation</v>
      </c>
      <c r="J310" s="6" t="str">
        <f>IF([1]source_data!G312="","",[1]tailored_settings!$B$6)</f>
        <v>GB-CHC-1169016</v>
      </c>
      <c r="K310" s="6" t="str">
        <f>IF([1]source_data!G312="","",IF([1]source_data!I312="","",VLOOKUP([1]source_data!I312,[1]codelist_mapping!A:C,3,FALSE)))</f>
        <v>GTIR030</v>
      </c>
      <c r="L310" s="6" t="str">
        <f>IF([1]source_data!G312="","",IF([1]source_data!J312="","",VLOOKUP([1]source_data!J312,[1]codelist_mapping!A:C,3,FALSE)))</f>
        <v>GTIR040</v>
      </c>
      <c r="M310" s="6" t="str">
        <f>IF([1]source_data!G312="","",IF([1]source_data!K312="","",IF([1]source_data!M312&lt;&gt;"",CONCATENATE(VLOOKUP([1]source_data!K312,[1]codelist_mapping!F:H,3,FALSE)&amp;";"&amp;VLOOKUP([1]source_data!L312,[1]codelist_mapping!F:H,3,FALSE)&amp;";"&amp;VLOOKUP([1]source_data!M312,[1]codelist_mapping!F:H,3,FALSE)),IF([1]source_data!L312&lt;&gt;"",CONCATENATE(VLOOKUP([1]source_data!K312,[1]codelist_mapping!F:H,3,FALSE)&amp;";"&amp;VLOOKUP([1]source_data!L312,[1]codelist_mapping!F:H,3,FALSE)),IF([1]source_data!K312&lt;&gt;"",CONCATENATE(VLOOKUP([1]source_data!K312,[1]codelist_mapping!F:H,3,FALSE)))))))</f>
        <v>GTIP020</v>
      </c>
      <c r="N310" s="9" t="str">
        <f>IF([1]source_data!G312="","",IF([1]source_data!D312="","",VLOOKUP([1]source_data!D312,[1]geo_data!A:I,9,FALSE)))</f>
        <v>Stratford Orchard Hill</v>
      </c>
      <c r="O310" s="9" t="str">
        <f>IF([1]source_data!G312="","",IF([1]source_data!D312="","",VLOOKUP([1]source_data!D312,[1]geo_data!A:I,8,FALSE)))</f>
        <v>E05015132</v>
      </c>
      <c r="P310" s="9" t="str">
        <f>IF([1]source_data!G312="","",IF(LEFT(O310,3)="E05","WD",IF(LEFT(O310,3)="S13","WD",IF(LEFT(O310,3)="W05","WD",IF(LEFT(O310,3)="W06","UA",IF(LEFT(O310,3)="S12","CA",IF(LEFT(O310,3)="E06","UA",IF(LEFT(O310,3)="E07","NMD",IF(LEFT(O310,3)="E08","MD",IF(LEFT(O310,3)="E09","LONB"))))))))))</f>
        <v>WD</v>
      </c>
      <c r="Q310" s="9" t="str">
        <f>IF([1]source_data!G312="","",IF([1]source_data!D312="","",VLOOKUP([1]source_data!D312,[1]geo_data!A:I,7,FALSE)))</f>
        <v>Stratford-on-Avon</v>
      </c>
      <c r="R310" s="9" t="str">
        <f>IF([1]source_data!G312="","",IF([1]source_data!D312="","",VLOOKUP([1]source_data!D312,[1]geo_data!A:I,6,FALSE)))</f>
        <v>E07000221</v>
      </c>
      <c r="S310" s="9" t="str">
        <f>IF([1]source_data!G312="","",IF(LEFT(R310,3)="E05","WD",IF(LEFT(R310,3)="S13","WD",IF(LEFT(R310,3)="W05","WD",IF(LEFT(R310,3)="W06","UA",IF(LEFT(R310,3)="S12","CA",IF(LEFT(R310,3)="E06","UA",IF(LEFT(R310,3)="E07","NMD",IF(LEFT(R310,3)="E08","MD",IF(LEFT(R310,3)="E09","LONB"))))))))))</f>
        <v>NMD</v>
      </c>
      <c r="T310" s="6" t="str">
        <f>IF([1]source_data!G312="","",IF([1]source_data!N312="","",[1]source_data!N312))</f>
        <v>Hardship Grant</v>
      </c>
      <c r="U310" s="10">
        <f>IF([1]source_data!G312="","",[1]tailored_settings!$B$8)</f>
        <v>45622</v>
      </c>
      <c r="V310" s="6" t="str">
        <f>IF([1]source_data!G312="","",[1]tailored_settings!$B$9)</f>
        <v>http://www.longleigh.org/</v>
      </c>
      <c r="W310" s="8">
        <f>IF([1]source_data!G312="","",IF([1]source_data!O312="","",[1]source_data!O312))</f>
        <v>45278</v>
      </c>
      <c r="X310" s="8">
        <f>IF([1]source_data!G312="","",IF([1]source_data!P312="","",[1]source_data!P312))</f>
        <v>45322</v>
      </c>
      <c r="Y310" s="6" t="str">
        <f>IF([1]source_data!G312="","",IF([1]source_data!Q312="","",[1]source_data!Q312))</f>
        <v/>
      </c>
      <c r="Z310" s="11" t="str">
        <f>IF([1]source_data!G312="","",IF([1]source_data!I312="","",[1]tailored_settings!$B$10))</f>
        <v>Primary grant reason</v>
      </c>
      <c r="AA310" s="11" t="str">
        <f>IF([1]source_data!G312="","",IF([1]source_data!I312="","",[1]source_data!I312))</f>
        <v>1. Customer (or family member residing with them) with a diagnosed condition or disability (physical and/or sensory and/or behavioural)</v>
      </c>
      <c r="AB310" s="11" t="str">
        <f>IF([1]source_data!G312="","",IF([1]source_data!J312="","",[1]tailored_settings!$B$11))</f>
        <v>Secondary grant reason</v>
      </c>
      <c r="AC310" s="11" t="str">
        <f>IF([1]source_data!G312="","",IF([1]source_data!J312="","",[1]source_data!J312))</f>
        <v>2. Customer receiving medication and/or therapy for a mental health condition or substance addiction</v>
      </c>
      <c r="AD310" s="11" t="str">
        <f>IF([1]source_data!G312="","",IF([1]source_data!K312="","",[1]tailored_settings!$B$12))</f>
        <v>Grant purpose</v>
      </c>
      <c r="AE310" s="11" t="str">
        <f>IF([1]source_data!G312="","",IF([1]source_data!K312="","",[1]source_data!K312))</f>
        <v>Appliances</v>
      </c>
      <c r="AF310" s="11" t="str">
        <f>IF([1]source_data!G312="","",IF([1]source_data!L312="","",[1]tailored_settings!$B$13))</f>
        <v/>
      </c>
      <c r="AG310" s="11" t="str">
        <f>IF([1]source_data!G312="","",IF([1]source_data!L312="","",[1]source_data!L312))</f>
        <v/>
      </c>
      <c r="AH310" s="11" t="str">
        <f>IF([1]source_data!G312="","",IF([1]source_data!M312="","",[1]tailored_settings!$B$14))</f>
        <v/>
      </c>
      <c r="AI310" s="11" t="str">
        <f>IF([1]source_data!G312="","",IF([1]source_data!M312="","",[1]source_data!M312))</f>
        <v/>
      </c>
    </row>
    <row r="311" spans="1:35" x14ac:dyDescent="0.2">
      <c r="A311" s="6" t="str">
        <f>IF([1]source_data!G313="","",IF(AND([1]source_data!C313&lt;&gt;"",[1]tailored_settings!$B$15="Publish"),CONCATENATE([1]tailored_settings!$B$2&amp;[1]source_data!C313),IF(AND([1]source_data!C313&lt;&gt;"",[1]tailored_settings!$B$15="Do not publish"),CONCATENATE([1]tailored_settings!$B$2&amp;TEXT(ROW(A311)-1,"0000")&amp;"_"&amp;TEXT(F311,"yyyy-mm")),CONCATENATE([1]tailored_settings!$B$2&amp;TEXT(ROW(A311)-1,"0000")&amp;"_"&amp;TEXT(F311,"yyyy-mm")))))</f>
        <v>360G-Longleigh-E23-00353W</v>
      </c>
      <c r="B311" s="6" t="str">
        <f>IF([1]source_data!G313="","",IF([1]source_data!E313&lt;&gt;"",[1]source_data!E313,CONCATENATE("Grant to "&amp;G311)))</f>
        <v>Grant to Individual Recipient</v>
      </c>
      <c r="C311" s="6" t="str">
        <f>IF([1]source_data!G313="","",IF([1]source_data!F313="","",[1]source_data!F313))</f>
        <v>Helping to alleviate financial hardship</v>
      </c>
      <c r="D311" s="7">
        <f>IF([1]source_data!G313="","",IF([1]source_data!G313="","",[1]source_data!G313))</f>
        <v>991.03</v>
      </c>
      <c r="E311" s="6" t="str">
        <f>IF([1]source_data!G313="","",[1]tailored_settings!$B$3)</f>
        <v>GBP</v>
      </c>
      <c r="F311" s="8">
        <f>IF([1]source_data!G313="","",IF([1]source_data!H313="","",[1]source_data!H313))</f>
        <v>45279</v>
      </c>
      <c r="G311" s="6" t="str">
        <f>IF([1]source_data!G313="","",[1]tailored_settings!$B$5)</f>
        <v>Individual Recipient</v>
      </c>
      <c r="H311" s="6" t="str">
        <f>IF([1]source_data!G313="","",IF(AND([1]source_data!A313&lt;&gt;"",[1]tailored_settings!$B$16="Publish"),CONCATENATE([1]tailored_settings!$B$2&amp;[1]source_data!A313),IF(AND([1]source_data!A313&lt;&gt;"",[1]tailored_settings!$B$16="Do not publish"),CONCATENATE([1]tailored_settings!$B$4&amp;TEXT(ROW(A311)-1,"0000")&amp;"_"&amp;TEXT(F311,"yyyy-mm")),CONCATENATE([1]tailored_settings!$B$4&amp;TEXT(ROW(A311)-1,"0000")&amp;"_"&amp;TEXT(F311,"yyyy-mm")))))</f>
        <v>360G-Longleigh-IND-0310_2023-12</v>
      </c>
      <c r="I311" s="6" t="str">
        <f>IF([1]source_data!G313="","",[1]tailored_settings!$B$7)</f>
        <v>Longleigh Foundation</v>
      </c>
      <c r="J311" s="6" t="str">
        <f>IF([1]source_data!G313="","",[1]tailored_settings!$B$6)</f>
        <v>GB-CHC-1169016</v>
      </c>
      <c r="K311" s="6" t="str">
        <f>IF([1]source_data!G313="","",IF([1]source_data!I313="","",VLOOKUP([1]source_data!I313,[1]codelist_mapping!A:C,3,FALSE)))</f>
        <v>GTIR040</v>
      </c>
      <c r="L311" s="6" t="str">
        <f>IF([1]source_data!G313="","",IF([1]source_data!J313="","",VLOOKUP([1]source_data!J313,[1]codelist_mapping!A:C,3,FALSE)))</f>
        <v/>
      </c>
      <c r="M311" s="6" t="str">
        <f>IF([1]source_data!G313="","",IF([1]source_data!K313="","",IF([1]source_data!M313&lt;&gt;"",CONCATENATE(VLOOKUP([1]source_data!K313,[1]codelist_mapping!F:H,3,FALSE)&amp;";"&amp;VLOOKUP([1]source_data!L313,[1]codelist_mapping!F:H,3,FALSE)&amp;";"&amp;VLOOKUP([1]source_data!M313,[1]codelist_mapping!F:H,3,FALSE)),IF([1]source_data!L313&lt;&gt;"",CONCATENATE(VLOOKUP([1]source_data!K313,[1]codelist_mapping!F:H,3,FALSE)&amp;";"&amp;VLOOKUP([1]source_data!L313,[1]codelist_mapping!F:H,3,FALSE)),IF([1]source_data!K313&lt;&gt;"",CONCATENATE(VLOOKUP([1]source_data!K313,[1]codelist_mapping!F:H,3,FALSE)))))))</f>
        <v>GTIP070;GTIP080;GTIP020</v>
      </c>
      <c r="N311" s="9" t="str">
        <f>IF([1]source_data!G313="","",IF([1]source_data!D313="","",VLOOKUP([1]source_data!D313,[1]geo_data!A:I,9,FALSE)))</f>
        <v>Blackdown &amp; Neroche</v>
      </c>
      <c r="O311" s="9" t="str">
        <f>IF([1]source_data!G313="","",IF([1]source_data!D313="","",VLOOKUP([1]source_data!D313,[1]geo_data!A:I,8,FALSE)))</f>
        <v>E05014340</v>
      </c>
      <c r="P311" s="9" t="str">
        <f>IF([1]source_data!G313="","",IF(LEFT(O311,3)="E05","WD",IF(LEFT(O311,3)="S13","WD",IF(LEFT(O311,3)="W05","WD",IF(LEFT(O311,3)="W06","UA",IF(LEFT(O311,3)="S12","CA",IF(LEFT(O311,3)="E06","UA",IF(LEFT(O311,3)="E07","NMD",IF(LEFT(O311,3)="E08","MD",IF(LEFT(O311,3)="E09","LONB"))))))))))</f>
        <v>WD</v>
      </c>
      <c r="Q311" s="9" t="str">
        <f>IF([1]source_data!G313="","",IF([1]source_data!D313="","",VLOOKUP([1]source_data!D313,[1]geo_data!A:I,7,FALSE)))</f>
        <v>Somerset</v>
      </c>
      <c r="R311" s="9" t="str">
        <f>IF([1]source_data!G313="","",IF([1]source_data!D313="","",VLOOKUP([1]source_data!D313,[1]geo_data!A:I,6,FALSE)))</f>
        <v>E06000066</v>
      </c>
      <c r="S311" s="9" t="str">
        <f>IF([1]source_data!G313="","",IF(LEFT(R311,3)="E05","WD",IF(LEFT(R311,3)="S13","WD",IF(LEFT(R311,3)="W05","WD",IF(LEFT(R311,3)="W06","UA",IF(LEFT(R311,3)="S12","CA",IF(LEFT(R311,3)="E06","UA",IF(LEFT(R311,3)="E07","NMD",IF(LEFT(R311,3)="E08","MD",IF(LEFT(R311,3)="E09","LONB"))))))))))</f>
        <v>UA</v>
      </c>
      <c r="T311" s="6" t="str">
        <f>IF([1]source_data!G313="","",IF([1]source_data!N313="","",[1]source_data!N313))</f>
        <v>Hardship Grant</v>
      </c>
      <c r="U311" s="10">
        <f>IF([1]source_data!G313="","",[1]tailored_settings!$B$8)</f>
        <v>45622</v>
      </c>
      <c r="V311" s="6" t="str">
        <f>IF([1]source_data!G313="","",[1]tailored_settings!$B$9)</f>
        <v>http://www.longleigh.org/</v>
      </c>
      <c r="W311" s="8">
        <f>IF([1]source_data!G313="","",IF([1]source_data!O313="","",[1]source_data!O313))</f>
        <v>45279</v>
      </c>
      <c r="X311" s="8">
        <f>IF([1]source_data!G313="","",IF([1]source_data!P313="","",[1]source_data!P313))</f>
        <v>45345</v>
      </c>
      <c r="Y311" s="6" t="str">
        <f>IF([1]source_data!G313="","",IF([1]source_data!Q313="","",[1]source_data!Q313))</f>
        <v/>
      </c>
      <c r="Z311" s="11" t="str">
        <f>IF([1]source_data!G313="","",IF([1]source_data!I313="","",[1]tailored_settings!$B$10))</f>
        <v>Primary grant reason</v>
      </c>
      <c r="AA311" s="11" t="str">
        <f>IF([1]source_data!G313="","",IF([1]source_data!I313="","",[1]source_data!I313))</f>
        <v>2. Customer receiving medication and/or therapy for a mental health condition or substance addiction</v>
      </c>
      <c r="AB311" s="11" t="str">
        <f>IF([1]source_data!G313="","",IF([1]source_data!J313="","",[1]tailored_settings!$B$11))</f>
        <v/>
      </c>
      <c r="AC311" s="11" t="str">
        <f>IF([1]source_data!G313="","",IF([1]source_data!J313="","",[1]source_data!J313))</f>
        <v/>
      </c>
      <c r="AD311" s="11" t="str">
        <f>IF([1]source_data!G313="","",IF([1]source_data!K313="","",[1]tailored_settings!$B$12))</f>
        <v>Grant purpose</v>
      </c>
      <c r="AE311" s="11" t="str">
        <f>IF([1]source_data!G313="","",IF([1]source_data!K313="","",[1]source_data!K313))</f>
        <v>Food vouchers</v>
      </c>
      <c r="AF311" s="11" t="str">
        <f>IF([1]source_data!G313="","",IF([1]source_data!L313="","",[1]tailored_settings!$B$13))</f>
        <v>Grant purpose</v>
      </c>
      <c r="AG311" s="11" t="str">
        <f>IF([1]source_data!G313="","",IF([1]source_data!L313="","",[1]source_data!L313))</f>
        <v>Clothing</v>
      </c>
      <c r="AH311" s="11" t="str">
        <f>IF([1]source_data!G313="","",IF([1]source_data!M313="","",[1]tailored_settings!$B$14))</f>
        <v>Grant purpose</v>
      </c>
      <c r="AI311" s="11" t="str">
        <f>IF([1]source_data!G313="","",IF([1]source_data!M313="","",[1]source_data!M313))</f>
        <v xml:space="preserve">Furniture </v>
      </c>
    </row>
    <row r="312" spans="1:35" x14ac:dyDescent="0.2">
      <c r="A312" s="6" t="str">
        <f>IF([1]source_data!G314="","",IF(AND([1]source_data!C314&lt;&gt;"",[1]tailored_settings!$B$15="Publish"),CONCATENATE([1]tailored_settings!$B$2&amp;[1]source_data!C314),IF(AND([1]source_data!C314&lt;&gt;"",[1]tailored_settings!$B$15="Do not publish"),CONCATENATE([1]tailored_settings!$B$2&amp;TEXT(ROW(A312)-1,"0000")&amp;"_"&amp;TEXT(F312,"yyyy-mm")),CONCATENATE([1]tailored_settings!$B$2&amp;TEXT(ROW(A312)-1,"0000")&amp;"_"&amp;TEXT(F312,"yyyy-mm")))))</f>
        <v>360G-Longleigh-E23-00354W</v>
      </c>
      <c r="B312" s="6" t="str">
        <f>IF([1]source_data!G314="","",IF([1]source_data!E314&lt;&gt;"",[1]source_data!E314,CONCATENATE("Grant to "&amp;G312)))</f>
        <v>Grant to Individual Recipient</v>
      </c>
      <c r="C312" s="6" t="str">
        <f>IF([1]source_data!G314="","",IF([1]source_data!F314="","",[1]source_data!F314))</f>
        <v>Helping to alleviate financial hardship</v>
      </c>
      <c r="D312" s="7">
        <f>IF([1]source_data!G314="","",IF([1]source_data!G314="","",[1]source_data!G314))</f>
        <v>975.59</v>
      </c>
      <c r="E312" s="6" t="str">
        <f>IF([1]source_data!G314="","",[1]tailored_settings!$B$3)</f>
        <v>GBP</v>
      </c>
      <c r="F312" s="8">
        <f>IF([1]source_data!G314="","",IF([1]source_data!H314="","",[1]source_data!H314))</f>
        <v>45279</v>
      </c>
      <c r="G312" s="6" t="str">
        <f>IF([1]source_data!G314="","",[1]tailored_settings!$B$5)</f>
        <v>Individual Recipient</v>
      </c>
      <c r="H312" s="6" t="str">
        <f>IF([1]source_data!G314="","",IF(AND([1]source_data!A314&lt;&gt;"",[1]tailored_settings!$B$16="Publish"),CONCATENATE([1]tailored_settings!$B$2&amp;[1]source_data!A314),IF(AND([1]source_data!A314&lt;&gt;"",[1]tailored_settings!$B$16="Do not publish"),CONCATENATE([1]tailored_settings!$B$4&amp;TEXT(ROW(A312)-1,"0000")&amp;"_"&amp;TEXT(F312,"yyyy-mm")),CONCATENATE([1]tailored_settings!$B$4&amp;TEXT(ROW(A312)-1,"0000")&amp;"_"&amp;TEXT(F312,"yyyy-mm")))))</f>
        <v>360G-Longleigh-IND-0311_2023-12</v>
      </c>
      <c r="I312" s="6" t="str">
        <f>IF([1]source_data!G314="","",[1]tailored_settings!$B$7)</f>
        <v>Longleigh Foundation</v>
      </c>
      <c r="J312" s="6" t="str">
        <f>IF([1]source_data!G314="","",[1]tailored_settings!$B$6)</f>
        <v>GB-CHC-1169016</v>
      </c>
      <c r="K312" s="6" t="str">
        <f>IF([1]source_data!G314="","",IF([1]source_data!I314="","",VLOOKUP([1]source_data!I314,[1]codelist_mapping!A:C,3,FALSE)))</f>
        <v>GTIR040</v>
      </c>
      <c r="L312" s="6" t="str">
        <f>IF([1]source_data!G314="","",IF([1]source_data!J314="","",VLOOKUP([1]source_data!J314,[1]codelist_mapping!A:C,3,FALSE)))</f>
        <v/>
      </c>
      <c r="M312" s="6" t="str">
        <f>IF([1]source_data!G314="","",IF([1]source_data!K314="","",IF([1]source_data!M314&lt;&gt;"",CONCATENATE(VLOOKUP([1]source_data!K314,[1]codelist_mapping!F:H,3,FALSE)&amp;";"&amp;VLOOKUP([1]source_data!L314,[1]codelist_mapping!F:H,3,FALSE)&amp;";"&amp;VLOOKUP([1]source_data!M314,[1]codelist_mapping!F:H,3,FALSE)),IF([1]source_data!L314&lt;&gt;"",CONCATENATE(VLOOKUP([1]source_data!K314,[1]codelist_mapping!F:H,3,FALSE)&amp;";"&amp;VLOOKUP([1]source_data!L314,[1]codelist_mapping!F:H,3,FALSE)),IF([1]source_data!K314&lt;&gt;"",CONCATENATE(VLOOKUP([1]source_data!K314,[1]codelist_mapping!F:H,3,FALSE)))))))</f>
        <v>GTIP020</v>
      </c>
      <c r="N312" s="9" t="str">
        <f>IF([1]source_data!G314="","",IF([1]source_data!D314="","",VLOOKUP([1]source_data!D314,[1]geo_data!A:I,9,FALSE)))</f>
        <v>Bayston Hill, Column and Sutton</v>
      </c>
      <c r="O312" s="9" t="str">
        <f>IF([1]source_data!G314="","",IF([1]source_data!D314="","",VLOOKUP([1]source_data!D314,[1]geo_data!A:I,8,FALSE)))</f>
        <v>E05008141</v>
      </c>
      <c r="P312" s="9" t="str">
        <f>IF([1]source_data!G314="","",IF(LEFT(O312,3)="E05","WD",IF(LEFT(O312,3)="S13","WD",IF(LEFT(O312,3)="W05","WD",IF(LEFT(O312,3)="W06","UA",IF(LEFT(O312,3)="S12","CA",IF(LEFT(O312,3)="E06","UA",IF(LEFT(O312,3)="E07","NMD",IF(LEFT(O312,3)="E08","MD",IF(LEFT(O312,3)="E09","LONB"))))))))))</f>
        <v>WD</v>
      </c>
      <c r="Q312" s="9" t="str">
        <f>IF([1]source_data!G314="","",IF([1]source_data!D314="","",VLOOKUP([1]source_data!D314,[1]geo_data!A:I,7,FALSE)))</f>
        <v>Shropshire</v>
      </c>
      <c r="R312" s="9" t="str">
        <f>IF([1]source_data!G314="","",IF([1]source_data!D314="","",VLOOKUP([1]source_data!D314,[1]geo_data!A:I,6,FALSE)))</f>
        <v>E06000051</v>
      </c>
      <c r="S312" s="9" t="str">
        <f>IF([1]source_data!G314="","",IF(LEFT(R312,3)="E05","WD",IF(LEFT(R312,3)="S13","WD",IF(LEFT(R312,3)="W05","WD",IF(LEFT(R312,3)="W06","UA",IF(LEFT(R312,3)="S12","CA",IF(LEFT(R312,3)="E06","UA",IF(LEFT(R312,3)="E07","NMD",IF(LEFT(R312,3)="E08","MD",IF(LEFT(R312,3)="E09","LONB"))))))))))</f>
        <v>UA</v>
      </c>
      <c r="T312" s="6" t="str">
        <f>IF([1]source_data!G314="","",IF([1]source_data!N314="","",[1]source_data!N314))</f>
        <v>Hardship Grant</v>
      </c>
      <c r="U312" s="10">
        <f>IF([1]source_data!G314="","",[1]tailored_settings!$B$8)</f>
        <v>45622</v>
      </c>
      <c r="V312" s="6" t="str">
        <f>IF([1]source_data!G314="","",[1]tailored_settings!$B$9)</f>
        <v>http://www.longleigh.org/</v>
      </c>
      <c r="W312" s="8">
        <f>IF([1]source_data!G314="","",IF([1]source_data!O314="","",[1]source_data!O314))</f>
        <v>45279</v>
      </c>
      <c r="X312" s="8">
        <f>IF([1]source_data!G314="","",IF([1]source_data!P314="","",[1]source_data!P314))</f>
        <v>45302</v>
      </c>
      <c r="Y312" s="6" t="str">
        <f>IF([1]source_data!G314="","",IF([1]source_data!Q314="","",[1]source_data!Q314))</f>
        <v/>
      </c>
      <c r="Z312" s="11" t="str">
        <f>IF([1]source_data!G314="","",IF([1]source_data!I314="","",[1]tailored_settings!$B$10))</f>
        <v>Primary grant reason</v>
      </c>
      <c r="AA312" s="11" t="str">
        <f>IF([1]source_data!G314="","",IF([1]source_data!I314="","",[1]source_data!I314))</f>
        <v>2. Customer receiving medication and/or therapy for a mental health condition or substance addiction</v>
      </c>
      <c r="AB312" s="11" t="str">
        <f>IF([1]source_data!G314="","",IF([1]source_data!J314="","",[1]tailored_settings!$B$11))</f>
        <v/>
      </c>
      <c r="AC312" s="11" t="str">
        <f>IF([1]source_data!G314="","",IF([1]source_data!J314="","",[1]source_data!J314))</f>
        <v/>
      </c>
      <c r="AD312" s="11" t="str">
        <f>IF([1]source_data!G314="","",IF([1]source_data!K314="","",[1]tailored_settings!$B$12))</f>
        <v>Grant purpose</v>
      </c>
      <c r="AE312" s="11" t="str">
        <f>IF([1]source_data!G314="","",IF([1]source_data!K314="","",[1]source_data!K314))</f>
        <v xml:space="preserve">Furniture </v>
      </c>
      <c r="AF312" s="11" t="str">
        <f>IF([1]source_data!G314="","",IF([1]source_data!L314="","",[1]tailored_settings!$B$13))</f>
        <v/>
      </c>
      <c r="AG312" s="11" t="str">
        <f>IF([1]source_data!G314="","",IF([1]source_data!L314="","",[1]source_data!L314))</f>
        <v/>
      </c>
      <c r="AH312" s="11" t="str">
        <f>IF([1]source_data!G314="","",IF([1]source_data!M314="","",[1]tailored_settings!$B$14))</f>
        <v/>
      </c>
      <c r="AI312" s="11" t="str">
        <f>IF([1]source_data!G314="","",IF([1]source_data!M314="","",[1]source_data!M314))</f>
        <v/>
      </c>
    </row>
    <row r="313" spans="1:35" x14ac:dyDescent="0.2">
      <c r="A313" s="6" t="str">
        <f>IF([1]source_data!G315="","",IF(AND([1]source_data!C315&lt;&gt;"",[1]tailored_settings!$B$15="Publish"),CONCATENATE([1]tailored_settings!$B$2&amp;[1]source_data!C315),IF(AND([1]source_data!C315&lt;&gt;"",[1]tailored_settings!$B$15="Do not publish"),CONCATENATE([1]tailored_settings!$B$2&amp;TEXT(ROW(A313)-1,"0000")&amp;"_"&amp;TEXT(F313,"yyyy-mm")),CONCATENATE([1]tailored_settings!$B$2&amp;TEXT(ROW(A313)-1,"0000")&amp;"_"&amp;TEXT(F313,"yyyy-mm")))))</f>
        <v>360G-Longleigh-E23-00355W</v>
      </c>
      <c r="B313" s="6" t="str">
        <f>IF([1]source_data!G315="","",IF([1]source_data!E315&lt;&gt;"",[1]source_data!E315,CONCATENATE("Grant to "&amp;G313)))</f>
        <v>Grant to Individual Recipient</v>
      </c>
      <c r="C313" s="6" t="str">
        <f>IF([1]source_data!G315="","",IF([1]source_data!F315="","",[1]source_data!F315))</f>
        <v>Providing financial aid during a time of crisis</v>
      </c>
      <c r="D313" s="7">
        <f>IF([1]source_data!G315="","",IF([1]source_data!G315="","",[1]source_data!G315))</f>
        <v>500</v>
      </c>
      <c r="E313" s="6" t="str">
        <f>IF([1]source_data!G315="","",[1]tailored_settings!$B$3)</f>
        <v>GBP</v>
      </c>
      <c r="F313" s="8">
        <f>IF([1]source_data!G315="","",IF([1]source_data!H315="","",[1]source_data!H315))</f>
        <v>45279</v>
      </c>
      <c r="G313" s="6" t="str">
        <f>IF([1]source_data!G315="","",[1]tailored_settings!$B$5)</f>
        <v>Individual Recipient</v>
      </c>
      <c r="H313" s="6" t="str">
        <f>IF([1]source_data!G315="","",IF(AND([1]source_data!A315&lt;&gt;"",[1]tailored_settings!$B$16="Publish"),CONCATENATE([1]tailored_settings!$B$2&amp;[1]source_data!A315),IF(AND([1]source_data!A315&lt;&gt;"",[1]tailored_settings!$B$16="Do not publish"),CONCATENATE([1]tailored_settings!$B$4&amp;TEXT(ROW(A313)-1,"0000")&amp;"_"&amp;TEXT(F313,"yyyy-mm")),CONCATENATE([1]tailored_settings!$B$4&amp;TEXT(ROW(A313)-1,"0000")&amp;"_"&amp;TEXT(F313,"yyyy-mm")))))</f>
        <v>360G-Longleigh-IND-0312_2023-12</v>
      </c>
      <c r="I313" s="6" t="str">
        <f>IF([1]source_data!G315="","",[1]tailored_settings!$B$7)</f>
        <v>Longleigh Foundation</v>
      </c>
      <c r="J313" s="6" t="str">
        <f>IF([1]source_data!G315="","",[1]tailored_settings!$B$6)</f>
        <v>GB-CHC-1169016</v>
      </c>
      <c r="K313" s="6" t="str">
        <f>IF([1]source_data!G315="","",IF([1]source_data!I315="","",VLOOKUP([1]source_data!I315,[1]codelist_mapping!A:C,3,FALSE)))</f>
        <v>GTIR060</v>
      </c>
      <c r="L313" s="6" t="str">
        <f>IF([1]source_data!G315="","",IF([1]source_data!J315="","",VLOOKUP([1]source_data!J315,[1]codelist_mapping!A:C,3,FALSE)))</f>
        <v/>
      </c>
      <c r="M313" s="6" t="str">
        <f>IF([1]source_data!G315="","",IF([1]source_data!K315="","",IF([1]source_data!M315&lt;&gt;"",CONCATENATE(VLOOKUP([1]source_data!K315,[1]codelist_mapping!F:H,3,FALSE)&amp;";"&amp;VLOOKUP([1]source_data!L315,[1]codelist_mapping!F:H,3,FALSE)&amp;";"&amp;VLOOKUP([1]source_data!M315,[1]codelist_mapping!F:H,3,FALSE)),IF([1]source_data!L315&lt;&gt;"",CONCATENATE(VLOOKUP([1]source_data!K315,[1]codelist_mapping!F:H,3,FALSE)&amp;";"&amp;VLOOKUP([1]source_data!L315,[1]codelist_mapping!F:H,3,FALSE)),IF([1]source_data!K315&lt;&gt;"",CONCATENATE(VLOOKUP([1]source_data!K315,[1]codelist_mapping!F:H,3,FALSE)))))))</f>
        <v>GTIP070;GTIP080</v>
      </c>
      <c r="N313" s="9" t="str">
        <f>IF([1]source_data!G315="","",IF([1]source_data!D315="","",VLOOKUP([1]source_data!D315,[1]geo_data!A:I,9,FALSE)))</f>
        <v>Longwell Green</v>
      </c>
      <c r="O313" s="9" t="str">
        <f>IF([1]source_data!G315="","",IF([1]source_data!D315="","",VLOOKUP([1]source_data!D315,[1]geo_data!A:I,8,FALSE)))</f>
        <v>E05012118</v>
      </c>
      <c r="P313" s="9" t="str">
        <f>IF([1]source_data!G315="","",IF(LEFT(O313,3)="E05","WD",IF(LEFT(O313,3)="S13","WD",IF(LEFT(O313,3)="W05","WD",IF(LEFT(O313,3)="W06","UA",IF(LEFT(O313,3)="S12","CA",IF(LEFT(O313,3)="E06","UA",IF(LEFT(O313,3)="E07","NMD",IF(LEFT(O313,3)="E08","MD",IF(LEFT(O313,3)="E09","LONB"))))))))))</f>
        <v>WD</v>
      </c>
      <c r="Q313" s="9" t="str">
        <f>IF([1]source_data!G315="","",IF([1]source_data!D315="","",VLOOKUP([1]source_data!D315,[1]geo_data!A:I,7,FALSE)))</f>
        <v>South Gloucestershire</v>
      </c>
      <c r="R313" s="9" t="str">
        <f>IF([1]source_data!G315="","",IF([1]source_data!D315="","",VLOOKUP([1]source_data!D315,[1]geo_data!A:I,6,FALSE)))</f>
        <v>E06000025</v>
      </c>
      <c r="S313" s="9" t="str">
        <f>IF([1]source_data!G315="","",IF(LEFT(R313,3)="E05","WD",IF(LEFT(R313,3)="S13","WD",IF(LEFT(R313,3)="W05","WD",IF(LEFT(R313,3)="W06","UA",IF(LEFT(R313,3)="S12","CA",IF(LEFT(R313,3)="E06","UA",IF(LEFT(R313,3)="E07","NMD",IF(LEFT(R313,3)="E08","MD",IF(LEFT(R313,3)="E09","LONB"))))))))))</f>
        <v>UA</v>
      </c>
      <c r="T313" s="6" t="str">
        <f>IF([1]source_data!G315="","",IF([1]source_data!N315="","",[1]source_data!N315))</f>
        <v>Crisis Grant</v>
      </c>
      <c r="U313" s="10">
        <f>IF([1]source_data!G315="","",[1]tailored_settings!$B$8)</f>
        <v>45622</v>
      </c>
      <c r="V313" s="6" t="str">
        <f>IF([1]source_data!G315="","",[1]tailored_settings!$B$9)</f>
        <v>http://www.longleigh.org/</v>
      </c>
      <c r="W313" s="8">
        <f>IF([1]source_data!G315="","",IF([1]source_data!O315="","",[1]source_data!O315))</f>
        <v>45279</v>
      </c>
      <c r="X313" s="8">
        <f>IF([1]source_data!G315="","",IF([1]source_data!P315="","",[1]source_data!P315))</f>
        <v>45345</v>
      </c>
      <c r="Y313" s="6" t="str">
        <f>IF([1]source_data!G315="","",IF([1]source_data!Q315="","",[1]source_data!Q315))</f>
        <v/>
      </c>
      <c r="Z313" s="11" t="str">
        <f>IF([1]source_data!G315="","",IF([1]source_data!I315="","",[1]tailored_settings!$B$10))</f>
        <v>Primary grant reason</v>
      </c>
      <c r="AA313" s="11" t="str">
        <f>IF([1]source_data!G315="","",IF([1]source_data!I315="","",[1]source_data!I315))</f>
        <v>4. Customer/family fleeing from a violent or abusive relationship</v>
      </c>
      <c r="AB313" s="11" t="str">
        <f>IF([1]source_data!G315="","",IF([1]source_data!J315="","",[1]tailored_settings!$B$11))</f>
        <v/>
      </c>
      <c r="AC313" s="11" t="str">
        <f>IF([1]source_data!G315="","",IF([1]source_data!J315="","",[1]source_data!J315))</f>
        <v/>
      </c>
      <c r="AD313" s="11" t="str">
        <f>IF([1]source_data!G315="","",IF([1]source_data!K315="","",[1]tailored_settings!$B$12))</f>
        <v>Grant purpose</v>
      </c>
      <c r="AE313" s="11" t="str">
        <f>IF([1]source_data!G315="","",IF([1]source_data!K315="","",[1]source_data!K315))</f>
        <v>Food vouchers</v>
      </c>
      <c r="AF313" s="11" t="str">
        <f>IF([1]source_data!G315="","",IF([1]source_data!L315="","",[1]tailored_settings!$B$13))</f>
        <v>Grant purpose</v>
      </c>
      <c r="AG313" s="11" t="str">
        <f>IF([1]source_data!G315="","",IF([1]source_data!L315="","",[1]source_data!L315))</f>
        <v>Clothing</v>
      </c>
      <c r="AH313" s="11" t="str">
        <f>IF([1]source_data!G315="","",IF([1]source_data!M315="","",[1]tailored_settings!$B$14))</f>
        <v/>
      </c>
      <c r="AI313" s="11" t="str">
        <f>IF([1]source_data!G315="","",IF([1]source_data!M315="","",[1]source_data!M315))</f>
        <v/>
      </c>
    </row>
    <row r="314" spans="1:35" x14ac:dyDescent="0.2">
      <c r="A314" s="6" t="str">
        <f>IF([1]source_data!G316="","",IF(AND([1]source_data!C316&lt;&gt;"",[1]tailored_settings!$B$15="Publish"),CONCATENATE([1]tailored_settings!$B$2&amp;[1]source_data!C316),IF(AND([1]source_data!C316&lt;&gt;"",[1]tailored_settings!$B$15="Do not publish"),CONCATENATE([1]tailored_settings!$B$2&amp;TEXT(ROW(A314)-1,"0000")&amp;"_"&amp;TEXT(F314,"yyyy-mm")),CONCATENATE([1]tailored_settings!$B$2&amp;TEXT(ROW(A314)-1,"0000")&amp;"_"&amp;TEXT(F314,"yyyy-mm")))))</f>
        <v>360G-Longleigh-E23-00356W</v>
      </c>
      <c r="B314" s="6" t="str">
        <f>IF([1]source_data!G316="","",IF([1]source_data!E316&lt;&gt;"",[1]source_data!E316,CONCATENATE("Grant to "&amp;G314)))</f>
        <v>Grant to Individual Recipient</v>
      </c>
      <c r="C314" s="6" t="str">
        <f>IF([1]source_data!G316="","",IF([1]source_data!F316="","",[1]source_data!F316))</f>
        <v>Providing financial aid during a time of crisis</v>
      </c>
      <c r="D314" s="7">
        <f>IF([1]source_data!G316="","",IF([1]source_data!G316="","",[1]source_data!G316))</f>
        <v>500</v>
      </c>
      <c r="E314" s="6" t="str">
        <f>IF([1]source_data!G316="","",[1]tailored_settings!$B$3)</f>
        <v>GBP</v>
      </c>
      <c r="F314" s="8">
        <f>IF([1]source_data!G316="","",IF([1]source_data!H316="","",[1]source_data!H316))</f>
        <v>45279</v>
      </c>
      <c r="G314" s="6" t="str">
        <f>IF([1]source_data!G316="","",[1]tailored_settings!$B$5)</f>
        <v>Individual Recipient</v>
      </c>
      <c r="H314" s="6" t="str">
        <f>IF([1]source_data!G316="","",IF(AND([1]source_data!A316&lt;&gt;"",[1]tailored_settings!$B$16="Publish"),CONCATENATE([1]tailored_settings!$B$2&amp;[1]source_data!A316),IF(AND([1]source_data!A316&lt;&gt;"",[1]tailored_settings!$B$16="Do not publish"),CONCATENATE([1]tailored_settings!$B$4&amp;TEXT(ROW(A314)-1,"0000")&amp;"_"&amp;TEXT(F314,"yyyy-mm")),CONCATENATE([1]tailored_settings!$B$4&amp;TEXT(ROW(A314)-1,"0000")&amp;"_"&amp;TEXT(F314,"yyyy-mm")))))</f>
        <v>360G-Longleigh-IND-0313_2023-12</v>
      </c>
      <c r="I314" s="6" t="str">
        <f>IF([1]source_data!G316="","",[1]tailored_settings!$B$7)</f>
        <v>Longleigh Foundation</v>
      </c>
      <c r="J314" s="6" t="str">
        <f>IF([1]source_data!G316="","",[1]tailored_settings!$B$6)</f>
        <v>GB-CHC-1169016</v>
      </c>
      <c r="K314" s="6" t="str">
        <f>IF([1]source_data!G316="","",IF([1]source_data!I316="","",VLOOKUP([1]source_data!I316,[1]codelist_mapping!A:C,3,FALSE)))</f>
        <v>GTIR060</v>
      </c>
      <c r="L314" s="6" t="str">
        <f>IF([1]source_data!G316="","",IF([1]source_data!J316="","",VLOOKUP([1]source_data!J316,[1]codelist_mapping!A:C,3,FALSE)))</f>
        <v/>
      </c>
      <c r="M314" s="6" t="str">
        <f>IF([1]source_data!G316="","",IF([1]source_data!K316="","",IF([1]source_data!M316&lt;&gt;"",CONCATENATE(VLOOKUP([1]source_data!K316,[1]codelist_mapping!F:H,3,FALSE)&amp;";"&amp;VLOOKUP([1]source_data!L316,[1]codelist_mapping!F:H,3,FALSE)&amp;";"&amp;VLOOKUP([1]source_data!M316,[1]codelist_mapping!F:H,3,FALSE)),IF([1]source_data!L316&lt;&gt;"",CONCATENATE(VLOOKUP([1]source_data!K316,[1]codelist_mapping!F:H,3,FALSE)&amp;";"&amp;VLOOKUP([1]source_data!L316,[1]codelist_mapping!F:H,3,FALSE)),IF([1]source_data!K316&lt;&gt;"",CONCATENATE(VLOOKUP([1]source_data!K316,[1]codelist_mapping!F:H,3,FALSE)))))))</f>
        <v>GTIP070;GTIP080;GTIP100</v>
      </c>
      <c r="N314" s="9" t="str">
        <f>IF([1]source_data!G316="","",IF([1]source_data!D316="","",VLOOKUP([1]source_data!D316,[1]geo_data!A:I,9,FALSE)))</f>
        <v>Biggleswade West</v>
      </c>
      <c r="O314" s="9" t="str">
        <f>IF([1]source_data!G316="","",IF([1]source_data!D316="","",VLOOKUP([1]source_data!D316,[1]geo_data!A:I,8,FALSE)))</f>
        <v>E05014399</v>
      </c>
      <c r="P314" s="9" t="str">
        <f>IF([1]source_data!G316="","",IF(LEFT(O314,3)="E05","WD",IF(LEFT(O314,3)="S13","WD",IF(LEFT(O314,3)="W05","WD",IF(LEFT(O314,3)="W06","UA",IF(LEFT(O314,3)="S12","CA",IF(LEFT(O314,3)="E06","UA",IF(LEFT(O314,3)="E07","NMD",IF(LEFT(O314,3)="E08","MD",IF(LEFT(O314,3)="E09","LONB"))))))))))</f>
        <v>WD</v>
      </c>
      <c r="Q314" s="9" t="str">
        <f>IF([1]source_data!G316="","",IF([1]source_data!D316="","",VLOOKUP([1]source_data!D316,[1]geo_data!A:I,7,FALSE)))</f>
        <v>Central Bedfordshire</v>
      </c>
      <c r="R314" s="9" t="str">
        <f>IF([1]source_data!G316="","",IF([1]source_data!D316="","",VLOOKUP([1]source_data!D316,[1]geo_data!A:I,6,FALSE)))</f>
        <v>E06000056</v>
      </c>
      <c r="S314" s="9" t="str">
        <f>IF([1]source_data!G316="","",IF(LEFT(R314,3)="E05","WD",IF(LEFT(R314,3)="S13","WD",IF(LEFT(R314,3)="W05","WD",IF(LEFT(R314,3)="W06","UA",IF(LEFT(R314,3)="S12","CA",IF(LEFT(R314,3)="E06","UA",IF(LEFT(R314,3)="E07","NMD",IF(LEFT(R314,3)="E08","MD",IF(LEFT(R314,3)="E09","LONB"))))))))))</f>
        <v>UA</v>
      </c>
      <c r="T314" s="6" t="str">
        <f>IF([1]source_data!G316="","",IF([1]source_data!N316="","",[1]source_data!N316))</f>
        <v>Crisis Grant</v>
      </c>
      <c r="U314" s="10">
        <f>IF([1]source_data!G316="","",[1]tailored_settings!$B$8)</f>
        <v>45622</v>
      </c>
      <c r="V314" s="6" t="str">
        <f>IF([1]source_data!G316="","",[1]tailored_settings!$B$9)</f>
        <v>http://www.longleigh.org/</v>
      </c>
      <c r="W314" s="8">
        <f>IF([1]source_data!G316="","",IF([1]source_data!O316="","",[1]source_data!O316))</f>
        <v>45279</v>
      </c>
      <c r="X314" s="8">
        <f>IF([1]source_data!G316="","",IF([1]source_data!P316="","",[1]source_data!P316))</f>
        <v>45334</v>
      </c>
      <c r="Y314" s="6" t="str">
        <f>IF([1]source_data!G316="","",IF([1]source_data!Q316="","",[1]source_data!Q316))</f>
        <v/>
      </c>
      <c r="Z314" s="11" t="str">
        <f>IF([1]source_data!G316="","",IF([1]source_data!I316="","",[1]tailored_settings!$B$10))</f>
        <v>Primary grant reason</v>
      </c>
      <c r="AA314" s="11" t="str">
        <f>IF([1]source_data!G316="","",IF([1]source_data!I316="","",[1]source_data!I316))</f>
        <v>4. Customer/family fleeing from a violent or abusive relationship</v>
      </c>
      <c r="AB314" s="11" t="str">
        <f>IF([1]source_data!G316="","",IF([1]source_data!J316="","",[1]tailored_settings!$B$11))</f>
        <v/>
      </c>
      <c r="AC314" s="11" t="str">
        <f>IF([1]source_data!G316="","",IF([1]source_data!J316="","",[1]source_data!J316))</f>
        <v/>
      </c>
      <c r="AD314" s="11" t="str">
        <f>IF([1]source_data!G316="","",IF([1]source_data!K316="","",[1]tailored_settings!$B$12))</f>
        <v>Grant purpose</v>
      </c>
      <c r="AE314" s="11" t="str">
        <f>IF([1]source_data!G316="","",IF([1]source_data!K316="","",[1]source_data!K316))</f>
        <v>Food vouchers</v>
      </c>
      <c r="AF314" s="11" t="str">
        <f>IF([1]source_data!G316="","",IF([1]source_data!L316="","",[1]tailored_settings!$B$13))</f>
        <v>Grant purpose</v>
      </c>
      <c r="AG314" s="11" t="str">
        <f>IF([1]source_data!G316="","",IF([1]source_data!L316="","",[1]source_data!L316))</f>
        <v>Clothing</v>
      </c>
      <c r="AH314" s="11" t="str">
        <f>IF([1]source_data!G316="","",IF([1]source_data!M316="","",[1]tailored_settings!$B$14))</f>
        <v>Grant purpose</v>
      </c>
      <c r="AI314" s="11" t="str">
        <f>IF([1]source_data!G316="","",IF([1]source_data!M316="","",[1]source_data!M316))</f>
        <v>Travel costs</v>
      </c>
    </row>
    <row r="315" spans="1:35" x14ac:dyDescent="0.2">
      <c r="A315" s="6" t="str">
        <f>IF([1]source_data!G317="","",IF(AND([1]source_data!C317&lt;&gt;"",[1]tailored_settings!$B$15="Publish"),CONCATENATE([1]tailored_settings!$B$2&amp;[1]source_data!C317),IF(AND([1]source_data!C317&lt;&gt;"",[1]tailored_settings!$B$15="Do not publish"),CONCATENATE([1]tailored_settings!$B$2&amp;TEXT(ROW(A315)-1,"0000")&amp;"_"&amp;TEXT(F315,"yyyy-mm")),CONCATENATE([1]tailored_settings!$B$2&amp;TEXT(ROW(A315)-1,"0000")&amp;"_"&amp;TEXT(F315,"yyyy-mm")))))</f>
        <v>360G-Longleigh-E23-00357W</v>
      </c>
      <c r="B315" s="6" t="str">
        <f>IF([1]source_data!G317="","",IF([1]source_data!E317&lt;&gt;"",[1]source_data!E317,CONCATENATE("Grant to "&amp;G315)))</f>
        <v>Grant to Individual Recipient</v>
      </c>
      <c r="C315" s="6" t="str">
        <f>IF([1]source_data!G317="","",IF([1]source_data!F317="","",[1]source_data!F317))</f>
        <v>Providing financial aid during a time of crisis</v>
      </c>
      <c r="D315" s="7">
        <f>IF([1]source_data!G317="","",IF([1]source_data!G317="","",[1]source_data!G317))</f>
        <v>500</v>
      </c>
      <c r="E315" s="6" t="str">
        <f>IF([1]source_data!G317="","",[1]tailored_settings!$B$3)</f>
        <v>GBP</v>
      </c>
      <c r="F315" s="8">
        <f>IF([1]source_data!G317="","",IF([1]source_data!H317="","",[1]source_data!H317))</f>
        <v>45279</v>
      </c>
      <c r="G315" s="6" t="str">
        <f>IF([1]source_data!G317="","",[1]tailored_settings!$B$5)</f>
        <v>Individual Recipient</v>
      </c>
      <c r="H315" s="6" t="str">
        <f>IF([1]source_data!G317="","",IF(AND([1]source_data!A317&lt;&gt;"",[1]tailored_settings!$B$16="Publish"),CONCATENATE([1]tailored_settings!$B$2&amp;[1]source_data!A317),IF(AND([1]source_data!A317&lt;&gt;"",[1]tailored_settings!$B$16="Do not publish"),CONCATENATE([1]tailored_settings!$B$4&amp;TEXT(ROW(A315)-1,"0000")&amp;"_"&amp;TEXT(F315,"yyyy-mm")),CONCATENATE([1]tailored_settings!$B$4&amp;TEXT(ROW(A315)-1,"0000")&amp;"_"&amp;TEXT(F315,"yyyy-mm")))))</f>
        <v>360G-Longleigh-IND-0314_2023-12</v>
      </c>
      <c r="I315" s="6" t="str">
        <f>IF([1]source_data!G317="","",[1]tailored_settings!$B$7)</f>
        <v>Longleigh Foundation</v>
      </c>
      <c r="J315" s="6" t="str">
        <f>IF([1]source_data!G317="","",[1]tailored_settings!$B$6)</f>
        <v>GB-CHC-1169016</v>
      </c>
      <c r="K315" s="6" t="str">
        <f>IF([1]source_data!G317="","",IF([1]source_data!I317="","",VLOOKUP([1]source_data!I317,[1]codelist_mapping!A:C,3,FALSE)))</f>
        <v>GTIR060</v>
      </c>
      <c r="L315" s="6" t="str">
        <f>IF([1]source_data!G317="","",IF([1]source_data!J317="","",VLOOKUP([1]source_data!J317,[1]codelist_mapping!A:C,3,FALSE)))</f>
        <v/>
      </c>
      <c r="M315" s="6" t="str">
        <f>IF([1]source_data!G317="","",IF([1]source_data!K317="","",IF([1]source_data!M317&lt;&gt;"",CONCATENATE(VLOOKUP([1]source_data!K317,[1]codelist_mapping!F:H,3,FALSE)&amp;";"&amp;VLOOKUP([1]source_data!L317,[1]codelist_mapping!F:H,3,FALSE)&amp;";"&amp;VLOOKUP([1]source_data!M317,[1]codelist_mapping!F:H,3,FALSE)),IF([1]source_data!L317&lt;&gt;"",CONCATENATE(VLOOKUP([1]source_data!K317,[1]codelist_mapping!F:H,3,FALSE)&amp;";"&amp;VLOOKUP([1]source_data!L317,[1]codelist_mapping!F:H,3,FALSE)),IF([1]source_data!K317&lt;&gt;"",CONCATENATE(VLOOKUP([1]source_data!K317,[1]codelist_mapping!F:H,3,FALSE)))))))</f>
        <v>GTIP070;GTIP080;GTIP100</v>
      </c>
      <c r="N315" s="9" t="str">
        <f>IF([1]source_data!G317="","",IF([1]source_data!D317="","",VLOOKUP([1]source_data!D317,[1]geo_data!A:I,9,FALSE)))</f>
        <v>Biggleswade West</v>
      </c>
      <c r="O315" s="9" t="str">
        <f>IF([1]source_data!G317="","",IF([1]source_data!D317="","",VLOOKUP([1]source_data!D317,[1]geo_data!A:I,8,FALSE)))</f>
        <v>E05014399</v>
      </c>
      <c r="P315" s="9" t="str">
        <f>IF([1]source_data!G317="","",IF(LEFT(O315,3)="E05","WD",IF(LEFT(O315,3)="S13","WD",IF(LEFT(O315,3)="W05","WD",IF(LEFT(O315,3)="W06","UA",IF(LEFT(O315,3)="S12","CA",IF(LEFT(O315,3)="E06","UA",IF(LEFT(O315,3)="E07","NMD",IF(LEFT(O315,3)="E08","MD",IF(LEFT(O315,3)="E09","LONB"))))))))))</f>
        <v>WD</v>
      </c>
      <c r="Q315" s="9" t="str">
        <f>IF([1]source_data!G317="","",IF([1]source_data!D317="","",VLOOKUP([1]source_data!D317,[1]geo_data!A:I,7,FALSE)))</f>
        <v>Central Bedfordshire</v>
      </c>
      <c r="R315" s="9" t="str">
        <f>IF([1]source_data!G317="","",IF([1]source_data!D317="","",VLOOKUP([1]source_data!D317,[1]geo_data!A:I,6,FALSE)))</f>
        <v>E06000056</v>
      </c>
      <c r="S315" s="9" t="str">
        <f>IF([1]source_data!G317="","",IF(LEFT(R315,3)="E05","WD",IF(LEFT(R315,3)="S13","WD",IF(LEFT(R315,3)="W05","WD",IF(LEFT(R315,3)="W06","UA",IF(LEFT(R315,3)="S12","CA",IF(LEFT(R315,3)="E06","UA",IF(LEFT(R315,3)="E07","NMD",IF(LEFT(R315,3)="E08","MD",IF(LEFT(R315,3)="E09","LONB"))))))))))</f>
        <v>UA</v>
      </c>
      <c r="T315" s="6" t="str">
        <f>IF([1]source_data!G317="","",IF([1]source_data!N317="","",[1]source_data!N317))</f>
        <v>Crisis Grant</v>
      </c>
      <c r="U315" s="10">
        <f>IF([1]source_data!G317="","",[1]tailored_settings!$B$8)</f>
        <v>45622</v>
      </c>
      <c r="V315" s="6" t="str">
        <f>IF([1]source_data!G317="","",[1]tailored_settings!$B$9)</f>
        <v>http://www.longleigh.org/</v>
      </c>
      <c r="W315" s="8">
        <f>IF([1]source_data!G317="","",IF([1]source_data!O317="","",[1]source_data!O317))</f>
        <v>45279</v>
      </c>
      <c r="X315" s="8">
        <f>IF([1]source_data!G317="","",IF([1]source_data!P317="","",[1]source_data!P317))</f>
        <v>45334</v>
      </c>
      <c r="Y315" s="6" t="str">
        <f>IF([1]source_data!G317="","",IF([1]source_data!Q317="","",[1]source_data!Q317))</f>
        <v/>
      </c>
      <c r="Z315" s="11" t="str">
        <f>IF([1]source_data!G317="","",IF([1]source_data!I317="","",[1]tailored_settings!$B$10))</f>
        <v>Primary grant reason</v>
      </c>
      <c r="AA315" s="11" t="str">
        <f>IF([1]source_data!G317="","",IF([1]source_data!I317="","",[1]source_data!I317))</f>
        <v>4. Customer/family fleeing from a violent or abusive relationship</v>
      </c>
      <c r="AB315" s="11" t="str">
        <f>IF([1]source_data!G317="","",IF([1]source_data!J317="","",[1]tailored_settings!$B$11))</f>
        <v/>
      </c>
      <c r="AC315" s="11" t="str">
        <f>IF([1]source_data!G317="","",IF([1]source_data!J317="","",[1]source_data!J317))</f>
        <v/>
      </c>
      <c r="AD315" s="11" t="str">
        <f>IF([1]source_data!G317="","",IF([1]source_data!K317="","",[1]tailored_settings!$B$12))</f>
        <v>Grant purpose</v>
      </c>
      <c r="AE315" s="11" t="str">
        <f>IF([1]source_data!G317="","",IF([1]source_data!K317="","",[1]source_data!K317))</f>
        <v>Food vouchers</v>
      </c>
      <c r="AF315" s="11" t="str">
        <f>IF([1]source_data!G317="","",IF([1]source_data!L317="","",[1]tailored_settings!$B$13))</f>
        <v>Grant purpose</v>
      </c>
      <c r="AG315" s="11" t="str">
        <f>IF([1]source_data!G317="","",IF([1]source_data!L317="","",[1]source_data!L317))</f>
        <v>Clothing</v>
      </c>
      <c r="AH315" s="11" t="str">
        <f>IF([1]source_data!G317="","",IF([1]source_data!M317="","",[1]tailored_settings!$B$14))</f>
        <v>Grant purpose</v>
      </c>
      <c r="AI315" s="11" t="str">
        <f>IF([1]source_data!G317="","",IF([1]source_data!M317="","",[1]source_data!M317))</f>
        <v>Travel costs</v>
      </c>
    </row>
    <row r="316" spans="1:35" x14ac:dyDescent="0.2">
      <c r="A316" s="6" t="str">
        <f>IF([1]source_data!G318="","",IF(AND([1]source_data!C318&lt;&gt;"",[1]tailored_settings!$B$15="Publish"),CONCATENATE([1]tailored_settings!$B$2&amp;[1]source_data!C318),IF(AND([1]source_data!C318&lt;&gt;"",[1]tailored_settings!$B$15="Do not publish"),CONCATENATE([1]tailored_settings!$B$2&amp;TEXT(ROW(A316)-1,"0000")&amp;"_"&amp;TEXT(F316,"yyyy-mm")),CONCATENATE([1]tailored_settings!$B$2&amp;TEXT(ROW(A316)-1,"0000")&amp;"_"&amp;TEXT(F316,"yyyy-mm")))))</f>
        <v>360G-Longleigh-E23-00360W</v>
      </c>
      <c r="B316" s="6" t="str">
        <f>IF([1]source_data!G318="","",IF([1]source_data!E318&lt;&gt;"",[1]source_data!E318,CONCATENATE("Grant to "&amp;G316)))</f>
        <v>Grant to Individual Recipient</v>
      </c>
      <c r="C316" s="6" t="str">
        <f>IF([1]source_data!G318="","",IF([1]source_data!F318="","",[1]source_data!F318))</f>
        <v>Providing financial aid during a time of crisis</v>
      </c>
      <c r="D316" s="7">
        <f>IF([1]source_data!G318="","",IF([1]source_data!G318="","",[1]source_data!G318))</f>
        <v>480</v>
      </c>
      <c r="E316" s="6" t="str">
        <f>IF([1]source_data!G318="","",[1]tailored_settings!$B$3)</f>
        <v>GBP</v>
      </c>
      <c r="F316" s="8">
        <f>IF([1]source_data!G318="","",IF([1]source_data!H318="","",[1]source_data!H318))</f>
        <v>45280</v>
      </c>
      <c r="G316" s="6" t="str">
        <f>IF([1]source_data!G318="","",[1]tailored_settings!$B$5)</f>
        <v>Individual Recipient</v>
      </c>
      <c r="H316" s="6" t="str">
        <f>IF([1]source_data!G318="","",IF(AND([1]source_data!A318&lt;&gt;"",[1]tailored_settings!$B$16="Publish"),CONCATENATE([1]tailored_settings!$B$2&amp;[1]source_data!A318),IF(AND([1]source_data!A318&lt;&gt;"",[1]tailored_settings!$B$16="Do not publish"),CONCATENATE([1]tailored_settings!$B$4&amp;TEXT(ROW(A316)-1,"0000")&amp;"_"&amp;TEXT(F316,"yyyy-mm")),CONCATENATE([1]tailored_settings!$B$4&amp;TEXT(ROW(A316)-1,"0000")&amp;"_"&amp;TEXT(F316,"yyyy-mm")))))</f>
        <v>360G-Longleigh-IND-0315_2023-12</v>
      </c>
      <c r="I316" s="6" t="str">
        <f>IF([1]source_data!G318="","",[1]tailored_settings!$B$7)</f>
        <v>Longleigh Foundation</v>
      </c>
      <c r="J316" s="6" t="str">
        <f>IF([1]source_data!G318="","",[1]tailored_settings!$B$6)</f>
        <v>GB-CHC-1169016</v>
      </c>
      <c r="K316" s="6" t="str">
        <f>IF([1]source_data!G318="","",IF([1]source_data!I318="","",VLOOKUP([1]source_data!I318,[1]codelist_mapping!A:C,3,FALSE)))</f>
        <v>GTIR100</v>
      </c>
      <c r="L316" s="6" t="str">
        <f>IF([1]source_data!G318="","",IF([1]source_data!J318="","",VLOOKUP([1]source_data!J318,[1]codelist_mapping!A:C,3,FALSE)))</f>
        <v/>
      </c>
      <c r="M316" s="6" t="str">
        <f>IF([1]source_data!G318="","",IF([1]source_data!K318="","",IF([1]source_data!M318&lt;&gt;"",CONCATENATE(VLOOKUP([1]source_data!K318,[1]codelist_mapping!F:H,3,FALSE)&amp;";"&amp;VLOOKUP([1]source_data!L318,[1]codelist_mapping!F:H,3,FALSE)&amp;";"&amp;VLOOKUP([1]source_data!M318,[1]codelist_mapping!F:H,3,FALSE)),IF([1]source_data!L318&lt;&gt;"",CONCATENATE(VLOOKUP([1]source_data!K318,[1]codelist_mapping!F:H,3,FALSE)&amp;";"&amp;VLOOKUP([1]source_data!L318,[1]codelist_mapping!F:H,3,FALSE)),IF([1]source_data!K318&lt;&gt;"",CONCATENATE(VLOOKUP([1]source_data!K318,[1]codelist_mapping!F:H,3,FALSE)))))))</f>
        <v>GTIP070</v>
      </c>
      <c r="N316" s="9" t="str">
        <f>IF([1]source_data!G318="","",IF([1]source_data!D318="","",VLOOKUP([1]source_data!D318,[1]geo_data!A:I,9,FALSE)))</f>
        <v>Weddington</v>
      </c>
      <c r="O316" s="9" t="str">
        <f>IF([1]source_data!G318="","",IF([1]source_data!D318="","",VLOOKUP([1]source_data!D318,[1]geo_data!A:I,8,FALSE)))</f>
        <v>E05007488</v>
      </c>
      <c r="P316" s="9" t="str">
        <f>IF([1]source_data!G318="","",IF(LEFT(O316,3)="E05","WD",IF(LEFT(O316,3)="S13","WD",IF(LEFT(O316,3)="W05","WD",IF(LEFT(O316,3)="W06","UA",IF(LEFT(O316,3)="S12","CA",IF(LEFT(O316,3)="E06","UA",IF(LEFT(O316,3)="E07","NMD",IF(LEFT(O316,3)="E08","MD",IF(LEFT(O316,3)="E09","LONB"))))))))))</f>
        <v>WD</v>
      </c>
      <c r="Q316" s="9" t="str">
        <f>IF([1]source_data!G318="","",IF([1]source_data!D318="","",VLOOKUP([1]source_data!D318,[1]geo_data!A:I,7,FALSE)))</f>
        <v>Nuneaton and Bedworth</v>
      </c>
      <c r="R316" s="9" t="str">
        <f>IF([1]source_data!G318="","",IF([1]source_data!D318="","",VLOOKUP([1]source_data!D318,[1]geo_data!A:I,6,FALSE)))</f>
        <v>E07000219</v>
      </c>
      <c r="S316" s="9" t="str">
        <f>IF([1]source_data!G318="","",IF(LEFT(R316,3)="E05","WD",IF(LEFT(R316,3)="S13","WD",IF(LEFT(R316,3)="W05","WD",IF(LEFT(R316,3)="W06","UA",IF(LEFT(R316,3)="S12","CA",IF(LEFT(R316,3)="E06","UA",IF(LEFT(R316,3)="E07","NMD",IF(LEFT(R316,3)="E08","MD",IF(LEFT(R316,3)="E09","LONB"))))))))))</f>
        <v>NMD</v>
      </c>
      <c r="T316" s="6" t="str">
        <f>IF([1]source_data!G318="","",IF([1]source_data!N318="","",[1]source_data!N318))</f>
        <v>Crisis Grant</v>
      </c>
      <c r="U316" s="10">
        <f>IF([1]source_data!G318="","",[1]tailored_settings!$B$8)</f>
        <v>45622</v>
      </c>
      <c r="V316" s="6" t="str">
        <f>IF([1]source_data!G318="","",[1]tailored_settings!$B$9)</f>
        <v>http://www.longleigh.org/</v>
      </c>
      <c r="W316" s="8">
        <f>IF([1]source_data!G318="","",IF([1]source_data!O318="","",[1]source_data!O318))</f>
        <v>45280</v>
      </c>
      <c r="X316" s="8">
        <f>IF([1]source_data!G318="","",IF([1]source_data!P318="","",[1]source_data!P318))</f>
        <v>45303</v>
      </c>
      <c r="Y316" s="6" t="str">
        <f>IF([1]source_data!G318="","",IF([1]source_data!Q318="","",[1]source_data!Q318))</f>
        <v/>
      </c>
      <c r="Z316" s="11" t="str">
        <f>IF([1]source_data!G318="","",IF([1]source_data!I318="","",[1]tailored_settings!$B$10))</f>
        <v>Primary grant reason</v>
      </c>
      <c r="AA316" s="11" t="str">
        <f>IF([1]source_data!G318="","",IF([1]source_data!I318="","",[1]source_data!I318))</f>
        <v>5. Customer/family having been the victims of a reported crime in their home.</v>
      </c>
      <c r="AB316" s="11" t="str">
        <f>IF([1]source_data!G318="","",IF([1]source_data!J318="","",[1]tailored_settings!$B$11))</f>
        <v/>
      </c>
      <c r="AC316" s="11" t="str">
        <f>IF([1]source_data!G318="","",IF([1]source_data!J318="","",[1]source_data!J318))</f>
        <v/>
      </c>
      <c r="AD316" s="11" t="str">
        <f>IF([1]source_data!G318="","",IF([1]source_data!K318="","",[1]tailored_settings!$B$12))</f>
        <v>Grant purpose</v>
      </c>
      <c r="AE316" s="11" t="str">
        <f>IF([1]source_data!G318="","",IF([1]source_data!K318="","",[1]source_data!K318))</f>
        <v>Food vouchers</v>
      </c>
      <c r="AF316" s="11" t="str">
        <f>IF([1]source_data!G318="","",IF([1]source_data!L318="","",[1]tailored_settings!$B$13))</f>
        <v/>
      </c>
      <c r="AG316" s="11" t="str">
        <f>IF([1]source_data!G318="","",IF([1]source_data!L318="","",[1]source_data!L318))</f>
        <v/>
      </c>
      <c r="AH316" s="11" t="str">
        <f>IF([1]source_data!G318="","",IF([1]source_data!M318="","",[1]tailored_settings!$B$14))</f>
        <v/>
      </c>
      <c r="AI316" s="11" t="str">
        <f>IF([1]source_data!G318="","",IF([1]source_data!M318="","",[1]source_data!M318))</f>
        <v/>
      </c>
    </row>
    <row r="317" spans="1:35" x14ac:dyDescent="0.2">
      <c r="A317" s="6" t="str">
        <f>IF([1]source_data!G319="","",IF(AND([1]source_data!C319&lt;&gt;"",[1]tailored_settings!$B$15="Publish"),CONCATENATE([1]tailored_settings!$B$2&amp;[1]source_data!C319),IF(AND([1]source_data!C319&lt;&gt;"",[1]tailored_settings!$B$15="Do not publish"),CONCATENATE([1]tailored_settings!$B$2&amp;TEXT(ROW(A317)-1,"0000")&amp;"_"&amp;TEXT(F317,"yyyy-mm")),CONCATENATE([1]tailored_settings!$B$2&amp;TEXT(ROW(A317)-1,"0000")&amp;"_"&amp;TEXT(F317,"yyyy-mm")))))</f>
        <v>360G-Longleigh-E23-00361W</v>
      </c>
      <c r="B317" s="6" t="str">
        <f>IF([1]source_data!G319="","",IF([1]source_data!E319&lt;&gt;"",[1]source_data!E319,CONCATENATE("Grant to "&amp;G317)))</f>
        <v>Grant to Individual Recipient</v>
      </c>
      <c r="C317" s="6" t="str">
        <f>IF([1]source_data!G319="","",IF([1]source_data!F319="","",[1]source_data!F319))</f>
        <v>Helping to alleviate financial hardship</v>
      </c>
      <c r="D317" s="7">
        <f>IF([1]source_data!G319="","",IF([1]source_data!G319="","",[1]source_data!G319))</f>
        <v>841.13</v>
      </c>
      <c r="E317" s="6" t="str">
        <f>IF([1]source_data!G319="","",[1]tailored_settings!$B$3)</f>
        <v>GBP</v>
      </c>
      <c r="F317" s="8">
        <f>IF([1]source_data!G319="","",IF([1]source_data!H319="","",[1]source_data!H319))</f>
        <v>45280</v>
      </c>
      <c r="G317" s="6" t="str">
        <f>IF([1]source_data!G319="","",[1]tailored_settings!$B$5)</f>
        <v>Individual Recipient</v>
      </c>
      <c r="H317" s="6" t="str">
        <f>IF([1]source_data!G319="","",IF(AND([1]source_data!A319&lt;&gt;"",[1]tailored_settings!$B$16="Publish"),CONCATENATE([1]tailored_settings!$B$2&amp;[1]source_data!A319),IF(AND([1]source_data!A319&lt;&gt;"",[1]tailored_settings!$B$16="Do not publish"),CONCATENATE([1]tailored_settings!$B$4&amp;TEXT(ROW(A317)-1,"0000")&amp;"_"&amp;TEXT(F317,"yyyy-mm")),CONCATENATE([1]tailored_settings!$B$4&amp;TEXT(ROW(A317)-1,"0000")&amp;"_"&amp;TEXT(F317,"yyyy-mm")))))</f>
        <v>360G-Longleigh-IND-0316_2023-12</v>
      </c>
      <c r="I317" s="6" t="str">
        <f>IF([1]source_data!G319="","",[1]tailored_settings!$B$7)</f>
        <v>Longleigh Foundation</v>
      </c>
      <c r="J317" s="6" t="str">
        <f>IF([1]source_data!G319="","",[1]tailored_settings!$B$6)</f>
        <v>GB-CHC-1169016</v>
      </c>
      <c r="K317" s="6" t="str">
        <f>IF([1]source_data!G319="","",IF([1]source_data!I319="","",VLOOKUP([1]source_data!I319,[1]codelist_mapping!A:C,3,FALSE)))</f>
        <v>GTIR030</v>
      </c>
      <c r="L317" s="6" t="str">
        <f>IF([1]source_data!G319="","",IF([1]source_data!J319="","",VLOOKUP([1]source_data!J319,[1]codelist_mapping!A:C,3,FALSE)))</f>
        <v/>
      </c>
      <c r="M317" s="6" t="str">
        <f>IF([1]source_data!G319="","",IF([1]source_data!K319="","",IF([1]source_data!M319&lt;&gt;"",CONCATENATE(VLOOKUP([1]source_data!K319,[1]codelist_mapping!F:H,3,FALSE)&amp;";"&amp;VLOOKUP([1]source_data!L319,[1]codelist_mapping!F:H,3,FALSE)&amp;";"&amp;VLOOKUP([1]source_data!M319,[1]codelist_mapping!F:H,3,FALSE)),IF([1]source_data!L319&lt;&gt;"",CONCATENATE(VLOOKUP([1]source_data!K319,[1]codelist_mapping!F:H,3,FALSE)&amp;";"&amp;VLOOKUP([1]source_data!L319,[1]codelist_mapping!F:H,3,FALSE)),IF([1]source_data!K319&lt;&gt;"",CONCATENATE(VLOOKUP([1]source_data!K319,[1]codelist_mapping!F:H,3,FALSE)))))))</f>
        <v>GTIP020</v>
      </c>
      <c r="N317" s="9" t="str">
        <f>IF([1]source_data!G319="","",IF([1]source_data!D319="","",VLOOKUP([1]source_data!D319,[1]geo_data!A:I,9,FALSE)))</f>
        <v>Aggborough &amp; Spennells</v>
      </c>
      <c r="O317" s="9" t="str">
        <f>IF([1]source_data!G319="","",IF([1]source_data!D319="","",VLOOKUP([1]source_data!D319,[1]geo_data!A:I,8,FALSE)))</f>
        <v>E05010502</v>
      </c>
      <c r="P317" s="9" t="str">
        <f>IF([1]source_data!G319="","",IF(LEFT(O317,3)="E05","WD",IF(LEFT(O317,3)="S13","WD",IF(LEFT(O317,3)="W05","WD",IF(LEFT(O317,3)="W06","UA",IF(LEFT(O317,3)="S12","CA",IF(LEFT(O317,3)="E06","UA",IF(LEFT(O317,3)="E07","NMD",IF(LEFT(O317,3)="E08","MD",IF(LEFT(O317,3)="E09","LONB"))))))))))</f>
        <v>WD</v>
      </c>
      <c r="Q317" s="9" t="str">
        <f>IF([1]source_data!G319="","",IF([1]source_data!D319="","",VLOOKUP([1]source_data!D319,[1]geo_data!A:I,7,FALSE)))</f>
        <v>Wyre Forest</v>
      </c>
      <c r="R317" s="9" t="str">
        <f>IF([1]source_data!G319="","",IF([1]source_data!D319="","",VLOOKUP([1]source_data!D319,[1]geo_data!A:I,6,FALSE)))</f>
        <v>E07000239</v>
      </c>
      <c r="S317" s="9" t="str">
        <f>IF([1]source_data!G319="","",IF(LEFT(R317,3)="E05","WD",IF(LEFT(R317,3)="S13","WD",IF(LEFT(R317,3)="W05","WD",IF(LEFT(R317,3)="W06","UA",IF(LEFT(R317,3)="S12","CA",IF(LEFT(R317,3)="E06","UA",IF(LEFT(R317,3)="E07","NMD",IF(LEFT(R317,3)="E08","MD",IF(LEFT(R317,3)="E09","LONB"))))))))))</f>
        <v>NMD</v>
      </c>
      <c r="T317" s="6" t="str">
        <f>IF([1]source_data!G319="","",IF([1]source_data!N319="","",[1]source_data!N319))</f>
        <v>Hardship Grant</v>
      </c>
      <c r="U317" s="10">
        <f>IF([1]source_data!G319="","",[1]tailored_settings!$B$8)</f>
        <v>45622</v>
      </c>
      <c r="V317" s="6" t="str">
        <f>IF([1]source_data!G319="","",[1]tailored_settings!$B$9)</f>
        <v>http://www.longleigh.org/</v>
      </c>
      <c r="W317" s="8">
        <f>IF([1]source_data!G319="","",IF([1]source_data!O319="","",[1]source_data!O319))</f>
        <v>45280</v>
      </c>
      <c r="X317" s="8">
        <f>IF([1]source_data!G319="","",IF([1]source_data!P319="","",[1]source_data!P319))</f>
        <v>45330</v>
      </c>
      <c r="Y317" s="6" t="str">
        <f>IF([1]source_data!G319="","",IF([1]source_data!Q319="","",[1]source_data!Q319))</f>
        <v/>
      </c>
      <c r="Z317" s="11" t="str">
        <f>IF([1]source_data!G319="","",IF([1]source_data!I319="","",[1]tailored_settings!$B$10))</f>
        <v>Primary grant reason</v>
      </c>
      <c r="AA317" s="11" t="str">
        <f>IF([1]source_data!G319="","",IF([1]source_data!I319="","",[1]source_data!I319))</f>
        <v>1. Customer (or family member residing with them) with a diagnosed condition or disability (physical and/or sensory and/or behavioural)</v>
      </c>
      <c r="AB317" s="11" t="str">
        <f>IF([1]source_data!G319="","",IF([1]source_data!J319="","",[1]tailored_settings!$B$11))</f>
        <v/>
      </c>
      <c r="AC317" s="11" t="str">
        <f>IF([1]source_data!G319="","",IF([1]source_data!J319="","",[1]source_data!J319))</f>
        <v/>
      </c>
      <c r="AD317" s="11" t="str">
        <f>IF([1]source_data!G319="","",IF([1]source_data!K319="","",[1]tailored_settings!$B$12))</f>
        <v>Grant purpose</v>
      </c>
      <c r="AE317" s="11" t="str">
        <f>IF([1]source_data!G319="","",IF([1]source_data!K319="","",[1]source_data!K319))</f>
        <v>Appliances</v>
      </c>
      <c r="AF317" s="11" t="str">
        <f>IF([1]source_data!G319="","",IF([1]source_data!L319="","",[1]tailored_settings!$B$13))</f>
        <v/>
      </c>
      <c r="AG317" s="11" t="str">
        <f>IF([1]source_data!G319="","",IF([1]source_data!L319="","",[1]source_data!L319))</f>
        <v/>
      </c>
      <c r="AH317" s="11" t="str">
        <f>IF([1]source_data!G319="","",IF([1]source_data!M319="","",[1]tailored_settings!$B$14))</f>
        <v/>
      </c>
      <c r="AI317" s="11" t="str">
        <f>IF([1]source_data!G319="","",IF([1]source_data!M319="","",[1]source_data!M319))</f>
        <v/>
      </c>
    </row>
    <row r="318" spans="1:35" x14ac:dyDescent="0.2">
      <c r="A318" s="6" t="str">
        <f>IF([1]source_data!G320="","",IF(AND([1]source_data!C320&lt;&gt;"",[1]tailored_settings!$B$15="Publish"),CONCATENATE([1]tailored_settings!$B$2&amp;[1]source_data!C320),IF(AND([1]source_data!C320&lt;&gt;"",[1]tailored_settings!$B$15="Do not publish"),CONCATENATE([1]tailored_settings!$B$2&amp;TEXT(ROW(A318)-1,"0000")&amp;"_"&amp;TEXT(F318,"yyyy-mm")),CONCATENATE([1]tailored_settings!$B$2&amp;TEXT(ROW(A318)-1,"0000")&amp;"_"&amp;TEXT(F318,"yyyy-mm")))))</f>
        <v>360G-Longleigh-E23-00363W</v>
      </c>
      <c r="B318" s="6" t="str">
        <f>IF([1]source_data!G320="","",IF([1]source_data!E320&lt;&gt;"",[1]source_data!E320,CONCATENATE("Grant to "&amp;G318)))</f>
        <v>Grant to Individual Recipient</v>
      </c>
      <c r="C318" s="6" t="str">
        <f>IF([1]source_data!G320="","",IF([1]source_data!F320="","",[1]source_data!F320))</f>
        <v>Helping to alleviate financial hardship</v>
      </c>
      <c r="D318" s="7">
        <f>IF([1]source_data!G320="","",IF([1]source_data!G320="","",[1]source_data!G320))</f>
        <v>960</v>
      </c>
      <c r="E318" s="6" t="str">
        <f>IF([1]source_data!G320="","",[1]tailored_settings!$B$3)</f>
        <v>GBP</v>
      </c>
      <c r="F318" s="8">
        <f>IF([1]source_data!G320="","",IF([1]source_data!H320="","",[1]source_data!H320))</f>
        <v>45280</v>
      </c>
      <c r="G318" s="6" t="str">
        <f>IF([1]source_data!G320="","",[1]tailored_settings!$B$5)</f>
        <v>Individual Recipient</v>
      </c>
      <c r="H318" s="6" t="str">
        <f>IF([1]source_data!G320="","",IF(AND([1]source_data!A320&lt;&gt;"",[1]tailored_settings!$B$16="Publish"),CONCATENATE([1]tailored_settings!$B$2&amp;[1]source_data!A320),IF(AND([1]source_data!A320&lt;&gt;"",[1]tailored_settings!$B$16="Do not publish"),CONCATENATE([1]tailored_settings!$B$4&amp;TEXT(ROW(A318)-1,"0000")&amp;"_"&amp;TEXT(F318,"yyyy-mm")),CONCATENATE([1]tailored_settings!$B$4&amp;TEXT(ROW(A318)-1,"0000")&amp;"_"&amp;TEXT(F318,"yyyy-mm")))))</f>
        <v>360G-Longleigh-IND-0317_2023-12</v>
      </c>
      <c r="I318" s="6" t="str">
        <f>IF([1]source_data!G320="","",[1]tailored_settings!$B$7)</f>
        <v>Longleigh Foundation</v>
      </c>
      <c r="J318" s="6" t="str">
        <f>IF([1]source_data!G320="","",[1]tailored_settings!$B$6)</f>
        <v>GB-CHC-1169016</v>
      </c>
      <c r="K318" s="6" t="str">
        <f>IF([1]source_data!G320="","",IF([1]source_data!I320="","",VLOOKUP([1]source_data!I320,[1]codelist_mapping!A:C,3,FALSE)))</f>
        <v>GTIR040</v>
      </c>
      <c r="L318" s="6" t="str">
        <f>IF([1]source_data!G320="","",IF([1]source_data!J320="","",VLOOKUP([1]source_data!J320,[1]codelist_mapping!A:C,3,FALSE)))</f>
        <v/>
      </c>
      <c r="M318" s="6" t="str">
        <f>IF([1]source_data!G320="","",IF([1]source_data!K320="","",IF([1]source_data!M320&lt;&gt;"",CONCATENATE(VLOOKUP([1]source_data!K320,[1]codelist_mapping!F:H,3,FALSE)&amp;";"&amp;VLOOKUP([1]source_data!L320,[1]codelist_mapping!F:H,3,FALSE)&amp;";"&amp;VLOOKUP([1]source_data!M320,[1]codelist_mapping!F:H,3,FALSE)),IF([1]source_data!L320&lt;&gt;"",CONCATENATE(VLOOKUP([1]source_data!K320,[1]codelist_mapping!F:H,3,FALSE)&amp;";"&amp;VLOOKUP([1]source_data!L320,[1]codelist_mapping!F:H,3,FALSE)),IF([1]source_data!K320&lt;&gt;"",CONCATENATE(VLOOKUP([1]source_data!K320,[1]codelist_mapping!F:H,3,FALSE)))))))</f>
        <v>GTIP070;GTIP050</v>
      </c>
      <c r="N318" s="9" t="str">
        <f>IF([1]source_data!G320="","",IF([1]source_data!D320="","",VLOOKUP([1]source_data!D320,[1]geo_data!A:I,9,FALSE)))</f>
        <v>Canford Heath</v>
      </c>
      <c r="O318" s="9" t="str">
        <f>IF([1]source_data!G320="","",IF([1]source_data!D320="","",VLOOKUP([1]source_data!D320,[1]geo_data!A:I,8,FALSE)))</f>
        <v>E05012657</v>
      </c>
      <c r="P318" s="9" t="str">
        <f>IF([1]source_data!G320="","",IF(LEFT(O318,3)="E05","WD",IF(LEFT(O318,3)="S13","WD",IF(LEFT(O318,3)="W05","WD",IF(LEFT(O318,3)="W06","UA",IF(LEFT(O318,3)="S12","CA",IF(LEFT(O318,3)="E06","UA",IF(LEFT(O318,3)="E07","NMD",IF(LEFT(O318,3)="E08","MD",IF(LEFT(O318,3)="E09","LONB"))))))))))</f>
        <v>WD</v>
      </c>
      <c r="Q318" s="9" t="str">
        <f>IF([1]source_data!G320="","",IF([1]source_data!D320="","",VLOOKUP([1]source_data!D320,[1]geo_data!A:I,7,FALSE)))</f>
        <v>Bournemouth, Christchurch and Poole</v>
      </c>
      <c r="R318" s="9" t="str">
        <f>IF([1]source_data!G320="","",IF([1]source_data!D320="","",VLOOKUP([1]source_data!D320,[1]geo_data!A:I,6,FALSE)))</f>
        <v>E06000058</v>
      </c>
      <c r="S318" s="9" t="str">
        <f>IF([1]source_data!G320="","",IF(LEFT(R318,3)="E05","WD",IF(LEFT(R318,3)="S13","WD",IF(LEFT(R318,3)="W05","WD",IF(LEFT(R318,3)="W06","UA",IF(LEFT(R318,3)="S12","CA",IF(LEFT(R318,3)="E06","UA",IF(LEFT(R318,3)="E07","NMD",IF(LEFT(R318,3)="E08","MD",IF(LEFT(R318,3)="E09","LONB"))))))))))</f>
        <v>UA</v>
      </c>
      <c r="T318" s="6" t="str">
        <f>IF([1]source_data!G320="","",IF([1]source_data!N320="","",[1]source_data!N320))</f>
        <v>Hardship Grant</v>
      </c>
      <c r="U318" s="10">
        <f>IF([1]source_data!G320="","",[1]tailored_settings!$B$8)</f>
        <v>45622</v>
      </c>
      <c r="V318" s="6" t="str">
        <f>IF([1]source_data!G320="","",[1]tailored_settings!$B$9)</f>
        <v>http://www.longleigh.org/</v>
      </c>
      <c r="W318" s="8">
        <f>IF([1]source_data!G320="","",IF([1]source_data!O320="","",[1]source_data!O320))</f>
        <v>45280</v>
      </c>
      <c r="X318" s="8">
        <f>IF([1]source_data!G320="","",IF([1]source_data!P320="","",[1]source_data!P320))</f>
        <v>45342</v>
      </c>
      <c r="Y318" s="6" t="str">
        <f>IF([1]source_data!G320="","",IF([1]source_data!Q320="","",[1]source_data!Q320))</f>
        <v/>
      </c>
      <c r="Z318" s="11" t="str">
        <f>IF([1]source_data!G320="","",IF([1]source_data!I320="","",[1]tailored_settings!$B$10))</f>
        <v>Primary grant reason</v>
      </c>
      <c r="AA318" s="11" t="str">
        <f>IF([1]source_data!G320="","",IF([1]source_data!I320="","",[1]source_data!I320))</f>
        <v>2. Customer receiving medication and/or therapy for a mental health condition or substance addiction</v>
      </c>
      <c r="AB318" s="11" t="str">
        <f>IF([1]source_data!G320="","",IF([1]source_data!J320="","",[1]tailored_settings!$B$11))</f>
        <v/>
      </c>
      <c r="AC318" s="11" t="str">
        <f>IF([1]source_data!G320="","",IF([1]source_data!J320="","",[1]source_data!J320))</f>
        <v/>
      </c>
      <c r="AD318" s="11" t="str">
        <f>IF([1]source_data!G320="","",IF([1]source_data!K320="","",[1]tailored_settings!$B$12))</f>
        <v>Grant purpose</v>
      </c>
      <c r="AE318" s="11" t="str">
        <f>IF([1]source_data!G320="","",IF([1]source_data!K320="","",[1]source_data!K320))</f>
        <v>Food vouchers</v>
      </c>
      <c r="AF318" s="11" t="str">
        <f>IF([1]source_data!G320="","",IF([1]source_data!L320="","",[1]tailored_settings!$B$13))</f>
        <v>Grant purpose</v>
      </c>
      <c r="AG318" s="11" t="str">
        <f>IF([1]source_data!G320="","",IF([1]source_data!L320="","",[1]source_data!L320))</f>
        <v>Utility vouchers</v>
      </c>
      <c r="AH318" s="11" t="str">
        <f>IF([1]source_data!G320="","",IF([1]source_data!M320="","",[1]tailored_settings!$B$14))</f>
        <v/>
      </c>
      <c r="AI318" s="11" t="str">
        <f>IF([1]source_data!G320="","",IF([1]source_data!M320="","",[1]source_data!M320))</f>
        <v/>
      </c>
    </row>
    <row r="319" spans="1:35" x14ac:dyDescent="0.2">
      <c r="A319" s="6" t="str">
        <f>IF([1]source_data!G321="","",IF(AND([1]source_data!C321&lt;&gt;"",[1]tailored_settings!$B$15="Publish"),CONCATENATE([1]tailored_settings!$B$2&amp;[1]source_data!C321),IF(AND([1]source_data!C321&lt;&gt;"",[1]tailored_settings!$B$15="Do not publish"),CONCATENATE([1]tailored_settings!$B$2&amp;TEXT(ROW(A319)-1,"0000")&amp;"_"&amp;TEXT(F319,"yyyy-mm")),CONCATENATE([1]tailored_settings!$B$2&amp;TEXT(ROW(A319)-1,"0000")&amp;"_"&amp;TEXT(F319,"yyyy-mm")))))</f>
        <v>360G-Longleigh-E23-00364W</v>
      </c>
      <c r="B319" s="6" t="str">
        <f>IF([1]source_data!G321="","",IF([1]source_data!E321&lt;&gt;"",[1]source_data!E321,CONCATENATE("Grant to "&amp;G319)))</f>
        <v>Grant to Individual Recipient</v>
      </c>
      <c r="C319" s="6" t="str">
        <f>IF([1]source_data!G321="","",IF([1]source_data!F321="","",[1]source_data!F321))</f>
        <v>Helping to alleviate financial hardship</v>
      </c>
      <c r="D319" s="7">
        <f>IF([1]source_data!G321="","",IF([1]source_data!G321="","",[1]source_data!G321))</f>
        <v>865.81</v>
      </c>
      <c r="E319" s="6" t="str">
        <f>IF([1]source_data!G321="","",[1]tailored_settings!$B$3)</f>
        <v>GBP</v>
      </c>
      <c r="F319" s="8">
        <f>IF([1]source_data!G321="","",IF([1]source_data!H321="","",[1]source_data!H321))</f>
        <v>45280</v>
      </c>
      <c r="G319" s="6" t="str">
        <f>IF([1]source_data!G321="","",[1]tailored_settings!$B$5)</f>
        <v>Individual Recipient</v>
      </c>
      <c r="H319" s="6" t="str">
        <f>IF([1]source_data!G321="","",IF(AND([1]source_data!A321&lt;&gt;"",[1]tailored_settings!$B$16="Publish"),CONCATENATE([1]tailored_settings!$B$2&amp;[1]source_data!A321),IF(AND([1]source_data!A321&lt;&gt;"",[1]tailored_settings!$B$16="Do not publish"),CONCATENATE([1]tailored_settings!$B$4&amp;TEXT(ROW(A319)-1,"0000")&amp;"_"&amp;TEXT(F319,"yyyy-mm")),CONCATENATE([1]tailored_settings!$B$4&amp;TEXT(ROW(A319)-1,"0000")&amp;"_"&amp;TEXT(F319,"yyyy-mm")))))</f>
        <v>360G-Longleigh-IND-0318_2023-12</v>
      </c>
      <c r="I319" s="6" t="str">
        <f>IF([1]source_data!G321="","",[1]tailored_settings!$B$7)</f>
        <v>Longleigh Foundation</v>
      </c>
      <c r="J319" s="6" t="str">
        <f>IF([1]source_data!G321="","",[1]tailored_settings!$B$6)</f>
        <v>GB-CHC-1169016</v>
      </c>
      <c r="K319" s="6" t="str">
        <f>IF([1]source_data!G321="","",IF([1]source_data!I321="","",VLOOKUP([1]source_data!I321,[1]codelist_mapping!A:C,3,FALSE)))</f>
        <v>GTIR040</v>
      </c>
      <c r="L319" s="6" t="str">
        <f>IF([1]source_data!G321="","",IF([1]source_data!J321="","",VLOOKUP([1]source_data!J321,[1]codelist_mapping!A:C,3,FALSE)))</f>
        <v/>
      </c>
      <c r="M319" s="6" t="str">
        <f>IF([1]source_data!G321="","",IF([1]source_data!K321="","",IF([1]source_data!M321&lt;&gt;"",CONCATENATE(VLOOKUP([1]source_data!K321,[1]codelist_mapping!F:H,3,FALSE)&amp;";"&amp;VLOOKUP([1]source_data!L321,[1]codelist_mapping!F:H,3,FALSE)&amp;";"&amp;VLOOKUP([1]source_data!M321,[1]codelist_mapping!F:H,3,FALSE)),IF([1]source_data!L321&lt;&gt;"",CONCATENATE(VLOOKUP([1]source_data!K321,[1]codelist_mapping!F:H,3,FALSE)&amp;";"&amp;VLOOKUP([1]source_data!L321,[1]codelist_mapping!F:H,3,FALSE)),IF([1]source_data!K321&lt;&gt;"",CONCATENATE(VLOOKUP([1]source_data!K321,[1]codelist_mapping!F:H,3,FALSE)))))))</f>
        <v>GTIP020;GTIP070</v>
      </c>
      <c r="N319" s="9" t="str">
        <f>IF([1]source_data!G321="","",IF([1]source_data!D321="","",VLOOKUP([1]source_data!D321,[1]geo_data!A:I,9,FALSE)))</f>
        <v>Bevois</v>
      </c>
      <c r="O319" s="9" t="str">
        <f>IF([1]source_data!G321="","",IF([1]source_data!D321="","",VLOOKUP([1]source_data!D321,[1]geo_data!A:I,8,FALSE)))</f>
        <v>E05015493</v>
      </c>
      <c r="P319" s="9" t="str">
        <f>IF([1]source_data!G321="","",IF(LEFT(O319,3)="E05","WD",IF(LEFT(O319,3)="S13","WD",IF(LEFT(O319,3)="W05","WD",IF(LEFT(O319,3)="W06","UA",IF(LEFT(O319,3)="S12","CA",IF(LEFT(O319,3)="E06","UA",IF(LEFT(O319,3)="E07","NMD",IF(LEFT(O319,3)="E08","MD",IF(LEFT(O319,3)="E09","LONB"))))))))))</f>
        <v>WD</v>
      </c>
      <c r="Q319" s="9" t="str">
        <f>IF([1]source_data!G321="","",IF([1]source_data!D321="","",VLOOKUP([1]source_data!D321,[1]geo_data!A:I,7,FALSE)))</f>
        <v>Southampton</v>
      </c>
      <c r="R319" s="9" t="str">
        <f>IF([1]source_data!G321="","",IF([1]source_data!D321="","",VLOOKUP([1]source_data!D321,[1]geo_data!A:I,6,FALSE)))</f>
        <v>E06000045</v>
      </c>
      <c r="S319" s="9" t="str">
        <f>IF([1]source_data!G321="","",IF(LEFT(R319,3)="E05","WD",IF(LEFT(R319,3)="S13","WD",IF(LEFT(R319,3)="W05","WD",IF(LEFT(R319,3)="W06","UA",IF(LEFT(R319,3)="S12","CA",IF(LEFT(R319,3)="E06","UA",IF(LEFT(R319,3)="E07","NMD",IF(LEFT(R319,3)="E08","MD",IF(LEFT(R319,3)="E09","LONB"))))))))))</f>
        <v>UA</v>
      </c>
      <c r="T319" s="6" t="str">
        <f>IF([1]source_data!G321="","",IF([1]source_data!N321="","",[1]source_data!N321))</f>
        <v>Hardship Grant</v>
      </c>
      <c r="U319" s="10">
        <f>IF([1]source_data!G321="","",[1]tailored_settings!$B$8)</f>
        <v>45622</v>
      </c>
      <c r="V319" s="6" t="str">
        <f>IF([1]source_data!G321="","",[1]tailored_settings!$B$9)</f>
        <v>http://www.longleigh.org/</v>
      </c>
      <c r="W319" s="8">
        <f>IF([1]source_data!G321="","",IF([1]source_data!O321="","",[1]source_data!O321))</f>
        <v>45280</v>
      </c>
      <c r="X319" s="8">
        <f>IF([1]source_data!G321="","",IF([1]source_data!P321="","",[1]source_data!P321))</f>
        <v>45345</v>
      </c>
      <c r="Y319" s="6" t="str">
        <f>IF([1]source_data!G321="","",IF([1]source_data!Q321="","",[1]source_data!Q321))</f>
        <v/>
      </c>
      <c r="Z319" s="11" t="str">
        <f>IF([1]source_data!G321="","",IF([1]source_data!I321="","",[1]tailored_settings!$B$10))</f>
        <v>Primary grant reason</v>
      </c>
      <c r="AA319" s="11" t="str">
        <f>IF([1]source_data!G321="","",IF([1]source_data!I321="","",[1]source_data!I321))</f>
        <v>2. Customer receiving medication and/or therapy for a mental health condition or substance addiction</v>
      </c>
      <c r="AB319" s="11" t="str">
        <f>IF([1]source_data!G321="","",IF([1]source_data!J321="","",[1]tailored_settings!$B$11))</f>
        <v/>
      </c>
      <c r="AC319" s="11" t="str">
        <f>IF([1]source_data!G321="","",IF([1]source_data!J321="","",[1]source_data!J321))</f>
        <v/>
      </c>
      <c r="AD319" s="11" t="str">
        <f>IF([1]source_data!G321="","",IF([1]source_data!K321="","",[1]tailored_settings!$B$12))</f>
        <v>Grant purpose</v>
      </c>
      <c r="AE319" s="11" t="str">
        <f>IF([1]source_data!G321="","",IF([1]source_data!K321="","",[1]source_data!K321))</f>
        <v>Appliances</v>
      </c>
      <c r="AF319" s="11" t="str">
        <f>IF([1]source_data!G321="","",IF([1]source_data!L321="","",[1]tailored_settings!$B$13))</f>
        <v>Grant purpose</v>
      </c>
      <c r="AG319" s="11" t="str">
        <f>IF([1]source_data!G321="","",IF([1]source_data!L321="","",[1]source_data!L321))</f>
        <v>Food vouchers</v>
      </c>
      <c r="AH319" s="11" t="str">
        <f>IF([1]source_data!G321="","",IF([1]source_data!M321="","",[1]tailored_settings!$B$14))</f>
        <v/>
      </c>
      <c r="AI319" s="11" t="str">
        <f>IF([1]source_data!G321="","",IF([1]source_data!M321="","",[1]source_data!M321))</f>
        <v/>
      </c>
    </row>
    <row r="320" spans="1:35" x14ac:dyDescent="0.2">
      <c r="A320" s="6" t="str">
        <f>IF([1]source_data!G322="","",IF(AND([1]source_data!C322&lt;&gt;"",[1]tailored_settings!$B$15="Publish"),CONCATENATE([1]tailored_settings!$B$2&amp;[1]source_data!C322),IF(AND([1]source_data!C322&lt;&gt;"",[1]tailored_settings!$B$15="Do not publish"),CONCATENATE([1]tailored_settings!$B$2&amp;TEXT(ROW(A320)-1,"0000")&amp;"_"&amp;TEXT(F320,"yyyy-mm")),CONCATENATE([1]tailored_settings!$B$2&amp;TEXT(ROW(A320)-1,"0000")&amp;"_"&amp;TEXT(F320,"yyyy-mm")))))</f>
        <v>360G-Longleigh-E23-00365W</v>
      </c>
      <c r="B320" s="6" t="str">
        <f>IF([1]source_data!G322="","",IF([1]source_data!E322&lt;&gt;"",[1]source_data!E322,CONCATENATE("Grant to "&amp;G320)))</f>
        <v>Grant to Individual Recipient</v>
      </c>
      <c r="C320" s="6" t="str">
        <f>IF([1]source_data!G322="","",IF([1]source_data!F322="","",[1]source_data!F322))</f>
        <v>Helping to alleviate financial hardship</v>
      </c>
      <c r="D320" s="7">
        <f>IF([1]source_data!G322="","",IF([1]source_data!G322="","",[1]source_data!G322))</f>
        <v>828</v>
      </c>
      <c r="E320" s="6" t="str">
        <f>IF([1]source_data!G322="","",[1]tailored_settings!$B$3)</f>
        <v>GBP</v>
      </c>
      <c r="F320" s="8">
        <f>IF([1]source_data!G322="","",IF([1]source_data!H322="","",[1]source_data!H322))</f>
        <v>45280</v>
      </c>
      <c r="G320" s="6" t="str">
        <f>IF([1]source_data!G322="","",[1]tailored_settings!$B$5)</f>
        <v>Individual Recipient</v>
      </c>
      <c r="H320" s="6" t="str">
        <f>IF([1]source_data!G322="","",IF(AND([1]source_data!A322&lt;&gt;"",[1]tailored_settings!$B$16="Publish"),CONCATENATE([1]tailored_settings!$B$2&amp;[1]source_data!A322),IF(AND([1]source_data!A322&lt;&gt;"",[1]tailored_settings!$B$16="Do not publish"),CONCATENATE([1]tailored_settings!$B$4&amp;TEXT(ROW(A320)-1,"0000")&amp;"_"&amp;TEXT(F320,"yyyy-mm")),CONCATENATE([1]tailored_settings!$B$4&amp;TEXT(ROW(A320)-1,"0000")&amp;"_"&amp;TEXT(F320,"yyyy-mm")))))</f>
        <v>360G-Longleigh-IND-0319_2023-12</v>
      </c>
      <c r="I320" s="6" t="str">
        <f>IF([1]source_data!G322="","",[1]tailored_settings!$B$7)</f>
        <v>Longleigh Foundation</v>
      </c>
      <c r="J320" s="6" t="str">
        <f>IF([1]source_data!G322="","",[1]tailored_settings!$B$6)</f>
        <v>GB-CHC-1169016</v>
      </c>
      <c r="K320" s="6" t="str">
        <f>IF([1]source_data!G322="","",IF([1]source_data!I322="","",VLOOKUP([1]source_data!I322,[1]codelist_mapping!A:C,3,FALSE)))</f>
        <v>GTIR080</v>
      </c>
      <c r="L320" s="6" t="str">
        <f>IF([1]source_data!G322="","",IF([1]source_data!J322="","",VLOOKUP([1]source_data!J322,[1]codelist_mapping!A:C,3,FALSE)))</f>
        <v/>
      </c>
      <c r="M320" s="6" t="str">
        <f>IF([1]source_data!G322="","",IF([1]source_data!K322="","",IF([1]source_data!M322&lt;&gt;"",CONCATENATE(VLOOKUP([1]source_data!K322,[1]codelist_mapping!F:H,3,FALSE)&amp;";"&amp;VLOOKUP([1]source_data!L322,[1]codelist_mapping!F:H,3,FALSE)&amp;";"&amp;VLOOKUP([1]source_data!M322,[1]codelist_mapping!F:H,3,FALSE)),IF([1]source_data!L322&lt;&gt;"",CONCATENATE(VLOOKUP([1]source_data!K322,[1]codelist_mapping!F:H,3,FALSE)&amp;";"&amp;VLOOKUP([1]source_data!L322,[1]codelist_mapping!F:H,3,FALSE)),IF([1]source_data!K322&lt;&gt;"",CONCATENATE(VLOOKUP([1]source_data!K322,[1]codelist_mapping!F:H,3,FALSE)))))))</f>
        <v>GTIP020;GTIP070</v>
      </c>
      <c r="N320" s="9" t="str">
        <f>IF([1]source_data!G322="","",IF([1]source_data!D322="","",VLOOKUP([1]source_data!D322,[1]geo_data!A:I,9,FALSE)))</f>
        <v>Liden, Eldene and Park South</v>
      </c>
      <c r="O320" s="9" t="str">
        <f>IF([1]source_data!G322="","",IF([1]source_data!D322="","",VLOOKUP([1]source_data!D322,[1]geo_data!A:I,8,FALSE)))</f>
        <v>E05008960</v>
      </c>
      <c r="P320" s="9" t="str">
        <f>IF([1]source_data!G322="","",IF(LEFT(O320,3)="E05","WD",IF(LEFT(O320,3)="S13","WD",IF(LEFT(O320,3)="W05","WD",IF(LEFT(O320,3)="W06","UA",IF(LEFT(O320,3)="S12","CA",IF(LEFT(O320,3)="E06","UA",IF(LEFT(O320,3)="E07","NMD",IF(LEFT(O320,3)="E08","MD",IF(LEFT(O320,3)="E09","LONB"))))))))))</f>
        <v>WD</v>
      </c>
      <c r="Q320" s="9" t="str">
        <f>IF([1]source_data!G322="","",IF([1]source_data!D322="","",VLOOKUP([1]source_data!D322,[1]geo_data!A:I,7,FALSE)))</f>
        <v>Swindon</v>
      </c>
      <c r="R320" s="9" t="str">
        <f>IF([1]source_data!G322="","",IF([1]source_data!D322="","",VLOOKUP([1]source_data!D322,[1]geo_data!A:I,6,FALSE)))</f>
        <v>E06000030</v>
      </c>
      <c r="S320" s="9" t="str">
        <f>IF([1]source_data!G322="","",IF(LEFT(R320,3)="E05","WD",IF(LEFT(R320,3)="S13","WD",IF(LEFT(R320,3)="W05","WD",IF(LEFT(R320,3)="W06","UA",IF(LEFT(R320,3)="S12","CA",IF(LEFT(R320,3)="E06","UA",IF(LEFT(R320,3)="E07","NMD",IF(LEFT(R320,3)="E08","MD",IF(LEFT(R320,3)="E09","LONB"))))))))))</f>
        <v>UA</v>
      </c>
      <c r="T320" s="6" t="str">
        <f>IF([1]source_data!G322="","",IF([1]source_data!N322="","",[1]source_data!N322))</f>
        <v>Hardship Grant</v>
      </c>
      <c r="U320" s="10">
        <f>IF([1]source_data!G322="","",[1]tailored_settings!$B$8)</f>
        <v>45622</v>
      </c>
      <c r="V320" s="6" t="str">
        <f>IF([1]source_data!G322="","",[1]tailored_settings!$B$9)</f>
        <v>http://www.longleigh.org/</v>
      </c>
      <c r="W320" s="8">
        <f>IF([1]source_data!G322="","",IF([1]source_data!O322="","",[1]source_data!O322))</f>
        <v>45280</v>
      </c>
      <c r="X320" s="8">
        <f>IF([1]source_data!G322="","",IF([1]source_data!P322="","",[1]source_data!P322))</f>
        <v>45334</v>
      </c>
      <c r="Y320" s="6" t="str">
        <f>IF([1]source_data!G322="","",IF([1]source_data!Q322="","",[1]source_data!Q322))</f>
        <v/>
      </c>
      <c r="Z320" s="11" t="str">
        <f>IF([1]source_data!G322="","",IF([1]source_data!I322="","",[1]tailored_settings!$B$10))</f>
        <v>Primary grant reason</v>
      </c>
      <c r="AA320" s="11" t="str">
        <f>IF([1]source_data!G322="","",IF([1]source_data!I322="","",[1]source_data!I322))</f>
        <v>3  Customer/family moving from homelessness/supported living into independent living</v>
      </c>
      <c r="AB320" s="11" t="str">
        <f>IF([1]source_data!G322="","",IF([1]source_data!J322="","",[1]tailored_settings!$B$11))</f>
        <v/>
      </c>
      <c r="AC320" s="11" t="str">
        <f>IF([1]source_data!G322="","",IF([1]source_data!J322="","",[1]source_data!J322))</f>
        <v/>
      </c>
      <c r="AD320" s="11" t="str">
        <f>IF([1]source_data!G322="","",IF([1]source_data!K322="","",[1]tailored_settings!$B$12))</f>
        <v>Grant purpose</v>
      </c>
      <c r="AE320" s="11" t="str">
        <f>IF([1]source_data!G322="","",IF([1]source_data!K322="","",[1]source_data!K322))</f>
        <v>Appliances</v>
      </c>
      <c r="AF320" s="11" t="str">
        <f>IF([1]source_data!G322="","",IF([1]source_data!L322="","",[1]tailored_settings!$B$13))</f>
        <v>Grant purpose</v>
      </c>
      <c r="AG320" s="11" t="str">
        <f>IF([1]source_data!G322="","",IF([1]source_data!L322="","",[1]source_data!L322))</f>
        <v>Food vouchers</v>
      </c>
      <c r="AH320" s="11" t="str">
        <f>IF([1]source_data!G322="","",IF([1]source_data!M322="","",[1]tailored_settings!$B$14))</f>
        <v/>
      </c>
      <c r="AI320" s="11" t="str">
        <f>IF([1]source_data!G322="","",IF([1]source_data!M322="","",[1]source_data!M322))</f>
        <v/>
      </c>
    </row>
    <row r="321" spans="1:35" x14ac:dyDescent="0.2">
      <c r="A321" s="6" t="str">
        <f>IF([1]source_data!G323="","",IF(AND([1]source_data!C323&lt;&gt;"",[1]tailored_settings!$B$15="Publish"),CONCATENATE([1]tailored_settings!$B$2&amp;[1]source_data!C323),IF(AND([1]source_data!C323&lt;&gt;"",[1]tailored_settings!$B$15="Do not publish"),CONCATENATE([1]tailored_settings!$B$2&amp;TEXT(ROW(A321)-1,"0000")&amp;"_"&amp;TEXT(F321,"yyyy-mm")),CONCATENATE([1]tailored_settings!$B$2&amp;TEXT(ROW(A321)-1,"0000")&amp;"_"&amp;TEXT(F321,"yyyy-mm")))))</f>
        <v>360G-Longleigh-E23-00369W</v>
      </c>
      <c r="B321" s="6" t="str">
        <f>IF([1]source_data!G323="","",IF([1]source_data!E323&lt;&gt;"",[1]source_data!E323,CONCATENATE("Grant to "&amp;G321)))</f>
        <v>Grant to Individual Recipient</v>
      </c>
      <c r="C321" s="6" t="str">
        <f>IF([1]source_data!G323="","",IF([1]source_data!F323="","",[1]source_data!F323))</f>
        <v>Helping to alleviate financial hardship</v>
      </c>
      <c r="D321" s="7">
        <f>IF([1]source_data!G323="","",IF([1]source_data!G323="","",[1]source_data!G323))</f>
        <v>367.95</v>
      </c>
      <c r="E321" s="6" t="str">
        <f>IF([1]source_data!G323="","",[1]tailored_settings!$B$3)</f>
        <v>GBP</v>
      </c>
      <c r="F321" s="8">
        <f>IF([1]source_data!G323="","",IF([1]source_data!H323="","",[1]source_data!H323))</f>
        <v>45280</v>
      </c>
      <c r="G321" s="6" t="str">
        <f>IF([1]source_data!G323="","",[1]tailored_settings!$B$5)</f>
        <v>Individual Recipient</v>
      </c>
      <c r="H321" s="6" t="str">
        <f>IF([1]source_data!G323="","",IF(AND([1]source_data!A323&lt;&gt;"",[1]tailored_settings!$B$16="Publish"),CONCATENATE([1]tailored_settings!$B$2&amp;[1]source_data!A323),IF(AND([1]source_data!A323&lt;&gt;"",[1]tailored_settings!$B$16="Do not publish"),CONCATENATE([1]tailored_settings!$B$4&amp;TEXT(ROW(A321)-1,"0000")&amp;"_"&amp;TEXT(F321,"yyyy-mm")),CONCATENATE([1]tailored_settings!$B$4&amp;TEXT(ROW(A321)-1,"0000")&amp;"_"&amp;TEXT(F321,"yyyy-mm")))))</f>
        <v>360G-Longleigh-IND-0320_2023-12</v>
      </c>
      <c r="I321" s="6" t="str">
        <f>IF([1]source_data!G323="","",[1]tailored_settings!$B$7)</f>
        <v>Longleigh Foundation</v>
      </c>
      <c r="J321" s="6" t="str">
        <f>IF([1]source_data!G323="","",[1]tailored_settings!$B$6)</f>
        <v>GB-CHC-1169016</v>
      </c>
      <c r="K321" s="6" t="str">
        <f>IF([1]source_data!G323="","",IF([1]source_data!I323="","",VLOOKUP([1]source_data!I323,[1]codelist_mapping!A:C,3,FALSE)))</f>
        <v>GTIR040</v>
      </c>
      <c r="L321" s="6" t="str">
        <f>IF([1]source_data!G323="","",IF([1]source_data!J323="","",VLOOKUP([1]source_data!J323,[1]codelist_mapping!A:C,3,FALSE)))</f>
        <v/>
      </c>
      <c r="M321" s="6" t="str">
        <f>IF([1]source_data!G323="","",IF([1]source_data!K323="","",IF([1]source_data!M323&lt;&gt;"",CONCATENATE(VLOOKUP([1]source_data!K323,[1]codelist_mapping!F:H,3,FALSE)&amp;";"&amp;VLOOKUP([1]source_data!L323,[1]codelist_mapping!F:H,3,FALSE)&amp;";"&amp;VLOOKUP([1]source_data!M323,[1]codelist_mapping!F:H,3,FALSE)),IF([1]source_data!L323&lt;&gt;"",CONCATENATE(VLOOKUP([1]source_data!K323,[1]codelist_mapping!F:H,3,FALSE)&amp;";"&amp;VLOOKUP([1]source_data!L323,[1]codelist_mapping!F:H,3,FALSE)),IF([1]source_data!K323&lt;&gt;"",CONCATENATE(VLOOKUP([1]source_data!K323,[1]codelist_mapping!F:H,3,FALSE)))))))</f>
        <v>GTIP020</v>
      </c>
      <c r="N321" s="9" t="str">
        <f>IF([1]source_data!G323="","",IF([1]source_data!D323="","",VLOOKUP([1]source_data!D323,[1]geo_data!A:I,9,FALSE)))</f>
        <v>Upper Gornal and Woodsetton</v>
      </c>
      <c r="O321" s="9" t="str">
        <f>IF([1]source_data!G323="","",IF([1]source_data!D323="","",VLOOKUP([1]source_data!D323,[1]geo_data!A:I,8,FALSE)))</f>
        <v>E05001257</v>
      </c>
      <c r="P321" s="9" t="str">
        <f>IF([1]source_data!G323="","",IF(LEFT(O321,3)="E05","WD",IF(LEFT(O321,3)="S13","WD",IF(LEFT(O321,3)="W05","WD",IF(LEFT(O321,3)="W06","UA",IF(LEFT(O321,3)="S12","CA",IF(LEFT(O321,3)="E06","UA",IF(LEFT(O321,3)="E07","NMD",IF(LEFT(O321,3)="E08","MD",IF(LEFT(O321,3)="E09","LONB"))))))))))</f>
        <v>WD</v>
      </c>
      <c r="Q321" s="9" t="str">
        <f>IF([1]source_data!G323="","",IF([1]source_data!D323="","",VLOOKUP([1]source_data!D323,[1]geo_data!A:I,7,FALSE)))</f>
        <v>Dudley</v>
      </c>
      <c r="R321" s="9" t="str">
        <f>IF([1]source_data!G323="","",IF([1]source_data!D323="","",VLOOKUP([1]source_data!D323,[1]geo_data!A:I,6,FALSE)))</f>
        <v>E08000027</v>
      </c>
      <c r="S321" s="9" t="str">
        <f>IF([1]source_data!G323="","",IF(LEFT(R321,3)="E05","WD",IF(LEFT(R321,3)="S13","WD",IF(LEFT(R321,3)="W05","WD",IF(LEFT(R321,3)="W06","UA",IF(LEFT(R321,3)="S12","CA",IF(LEFT(R321,3)="E06","UA",IF(LEFT(R321,3)="E07","NMD",IF(LEFT(R321,3)="E08","MD",IF(LEFT(R321,3)="E09","LONB"))))))))))</f>
        <v>MD</v>
      </c>
      <c r="T321" s="6" t="str">
        <f>IF([1]source_data!G323="","",IF([1]source_data!N323="","",[1]source_data!N323))</f>
        <v>Hardship Grant</v>
      </c>
      <c r="U321" s="10">
        <f>IF([1]source_data!G323="","",[1]tailored_settings!$B$8)</f>
        <v>45622</v>
      </c>
      <c r="V321" s="6" t="str">
        <f>IF([1]source_data!G323="","",[1]tailored_settings!$B$9)</f>
        <v>http://www.longleigh.org/</v>
      </c>
      <c r="W321" s="8">
        <f>IF([1]source_data!G323="","",IF([1]source_data!O323="","",[1]source_data!O323))</f>
        <v>45280</v>
      </c>
      <c r="X321" s="8">
        <f>IF([1]source_data!G323="","",IF([1]source_data!P323="","",[1]source_data!P323))</f>
        <v>45334</v>
      </c>
      <c r="Y321" s="6" t="str">
        <f>IF([1]source_data!G323="","",IF([1]source_data!Q323="","",[1]source_data!Q323))</f>
        <v/>
      </c>
      <c r="Z321" s="11" t="str">
        <f>IF([1]source_data!G323="","",IF([1]source_data!I323="","",[1]tailored_settings!$B$10))</f>
        <v>Primary grant reason</v>
      </c>
      <c r="AA321" s="11" t="str">
        <f>IF([1]source_data!G323="","",IF([1]source_data!I323="","",[1]source_data!I323))</f>
        <v>2. Customer receiving medication and/or therapy for a mental health condition or substance addiction</v>
      </c>
      <c r="AB321" s="11" t="str">
        <f>IF([1]source_data!G323="","",IF([1]source_data!J323="","",[1]tailored_settings!$B$11))</f>
        <v/>
      </c>
      <c r="AC321" s="11" t="str">
        <f>IF([1]source_data!G323="","",IF([1]source_data!J323="","",[1]source_data!J323))</f>
        <v/>
      </c>
      <c r="AD321" s="11" t="str">
        <f>IF([1]source_data!G323="","",IF([1]source_data!K323="","",[1]tailored_settings!$B$12))</f>
        <v>Grant purpose</v>
      </c>
      <c r="AE321" s="11" t="str">
        <f>IF([1]source_data!G323="","",IF([1]source_data!K323="","",[1]source_data!K323))</f>
        <v>Appliances</v>
      </c>
      <c r="AF321" s="11" t="str">
        <f>IF([1]source_data!G323="","",IF([1]source_data!L323="","",[1]tailored_settings!$B$13))</f>
        <v/>
      </c>
      <c r="AG321" s="11" t="str">
        <f>IF([1]source_data!G323="","",IF([1]source_data!L323="","",[1]source_data!L323))</f>
        <v/>
      </c>
      <c r="AH321" s="11" t="str">
        <f>IF([1]source_data!G323="","",IF([1]source_data!M323="","",[1]tailored_settings!$B$14))</f>
        <v/>
      </c>
      <c r="AI321" s="11" t="str">
        <f>IF([1]source_data!G323="","",IF([1]source_data!M323="","",[1]source_data!M323))</f>
        <v/>
      </c>
    </row>
    <row r="322" spans="1:35" x14ac:dyDescent="0.2">
      <c r="A322" s="6" t="str">
        <f>IF([1]source_data!G324="","",IF(AND([1]source_data!C324&lt;&gt;"",[1]tailored_settings!$B$15="Publish"),CONCATENATE([1]tailored_settings!$B$2&amp;[1]source_data!C324),IF(AND([1]source_data!C324&lt;&gt;"",[1]tailored_settings!$B$15="Do not publish"),CONCATENATE([1]tailored_settings!$B$2&amp;TEXT(ROW(A322)-1,"0000")&amp;"_"&amp;TEXT(F322,"yyyy-mm")),CONCATENATE([1]tailored_settings!$B$2&amp;TEXT(ROW(A322)-1,"0000")&amp;"_"&amp;TEXT(F322,"yyyy-mm")))))</f>
        <v>360G-Longleigh-E23-00370W</v>
      </c>
      <c r="B322" s="6" t="str">
        <f>IF([1]source_data!G324="","",IF([1]source_data!E324&lt;&gt;"",[1]source_data!E324,CONCATENATE("Grant to "&amp;G322)))</f>
        <v>Grant to Individual Recipient</v>
      </c>
      <c r="C322" s="6" t="str">
        <f>IF([1]source_data!G324="","",IF([1]source_data!F324="","",[1]source_data!F324))</f>
        <v>Helping to alleviate financial hardship</v>
      </c>
      <c r="D322" s="7">
        <f>IF([1]source_data!G324="","",IF([1]source_data!G324="","",[1]source_data!G324))</f>
        <v>958.61</v>
      </c>
      <c r="E322" s="6" t="str">
        <f>IF([1]source_data!G324="","",[1]tailored_settings!$B$3)</f>
        <v>GBP</v>
      </c>
      <c r="F322" s="8">
        <f>IF([1]source_data!G324="","",IF([1]source_data!H324="","",[1]source_data!H324))</f>
        <v>45281</v>
      </c>
      <c r="G322" s="6" t="str">
        <f>IF([1]source_data!G324="","",[1]tailored_settings!$B$5)</f>
        <v>Individual Recipient</v>
      </c>
      <c r="H322" s="6" t="str">
        <f>IF([1]source_data!G324="","",IF(AND([1]source_data!A324&lt;&gt;"",[1]tailored_settings!$B$16="Publish"),CONCATENATE([1]tailored_settings!$B$2&amp;[1]source_data!A324),IF(AND([1]source_data!A324&lt;&gt;"",[1]tailored_settings!$B$16="Do not publish"),CONCATENATE([1]tailored_settings!$B$4&amp;TEXT(ROW(A322)-1,"0000")&amp;"_"&amp;TEXT(F322,"yyyy-mm")),CONCATENATE([1]tailored_settings!$B$4&amp;TEXT(ROW(A322)-1,"0000")&amp;"_"&amp;TEXT(F322,"yyyy-mm")))))</f>
        <v>360G-Longleigh-IND-0321_2023-12</v>
      </c>
      <c r="I322" s="6" t="str">
        <f>IF([1]source_data!G324="","",[1]tailored_settings!$B$7)</f>
        <v>Longleigh Foundation</v>
      </c>
      <c r="J322" s="6" t="str">
        <f>IF([1]source_data!G324="","",[1]tailored_settings!$B$6)</f>
        <v>GB-CHC-1169016</v>
      </c>
      <c r="K322" s="6" t="str">
        <f>IF([1]source_data!G324="","",IF([1]source_data!I324="","",VLOOKUP([1]source_data!I324,[1]codelist_mapping!A:C,3,FALSE)))</f>
        <v>GTIR040</v>
      </c>
      <c r="L322" s="6" t="str">
        <f>IF([1]source_data!G324="","",IF([1]source_data!J324="","",VLOOKUP([1]source_data!J324,[1]codelist_mapping!A:C,3,FALSE)))</f>
        <v/>
      </c>
      <c r="M322" s="6" t="str">
        <f>IF([1]source_data!G324="","",IF([1]source_data!K324="","",IF([1]source_data!M324&lt;&gt;"",CONCATENATE(VLOOKUP([1]source_data!K324,[1]codelist_mapping!F:H,3,FALSE)&amp;";"&amp;VLOOKUP([1]source_data!L324,[1]codelist_mapping!F:H,3,FALSE)&amp;";"&amp;VLOOKUP([1]source_data!M324,[1]codelist_mapping!F:H,3,FALSE)),IF([1]source_data!L324&lt;&gt;"",CONCATENATE(VLOOKUP([1]source_data!K324,[1]codelist_mapping!F:H,3,FALSE)&amp;";"&amp;VLOOKUP([1]source_data!L324,[1]codelist_mapping!F:H,3,FALSE)),IF([1]source_data!K324&lt;&gt;"",CONCATENATE(VLOOKUP([1]source_data!K324,[1]codelist_mapping!F:H,3,FALSE)))))))</f>
        <v>GTIP020;GTIP050;GTIP070</v>
      </c>
      <c r="N322" s="9" t="str">
        <f>IF([1]source_data!G324="","",IF([1]source_data!D324="","",VLOOKUP([1]source_data!D324,[1]geo_data!A:I,9,FALSE)))</f>
        <v>Upper Gornal and Woodsetton</v>
      </c>
      <c r="O322" s="9" t="str">
        <f>IF([1]source_data!G324="","",IF([1]source_data!D324="","",VLOOKUP([1]source_data!D324,[1]geo_data!A:I,8,FALSE)))</f>
        <v>E05001257</v>
      </c>
      <c r="P322" s="9" t="str">
        <f>IF([1]source_data!G324="","",IF(LEFT(O322,3)="E05","WD",IF(LEFT(O322,3)="S13","WD",IF(LEFT(O322,3)="W05","WD",IF(LEFT(O322,3)="W06","UA",IF(LEFT(O322,3)="S12","CA",IF(LEFT(O322,3)="E06","UA",IF(LEFT(O322,3)="E07","NMD",IF(LEFT(O322,3)="E08","MD",IF(LEFT(O322,3)="E09","LONB"))))))))))</f>
        <v>WD</v>
      </c>
      <c r="Q322" s="9" t="str">
        <f>IF([1]source_data!G324="","",IF([1]source_data!D324="","",VLOOKUP([1]source_data!D324,[1]geo_data!A:I,7,FALSE)))</f>
        <v>Dudley</v>
      </c>
      <c r="R322" s="9" t="str">
        <f>IF([1]source_data!G324="","",IF([1]source_data!D324="","",VLOOKUP([1]source_data!D324,[1]geo_data!A:I,6,FALSE)))</f>
        <v>E08000027</v>
      </c>
      <c r="S322" s="9" t="str">
        <f>IF([1]source_data!G324="","",IF(LEFT(R322,3)="E05","WD",IF(LEFT(R322,3)="S13","WD",IF(LEFT(R322,3)="W05","WD",IF(LEFT(R322,3)="W06","UA",IF(LEFT(R322,3)="S12","CA",IF(LEFT(R322,3)="E06","UA",IF(LEFT(R322,3)="E07","NMD",IF(LEFT(R322,3)="E08","MD",IF(LEFT(R322,3)="E09","LONB"))))))))))</f>
        <v>MD</v>
      </c>
      <c r="T322" s="6" t="str">
        <f>IF([1]source_data!G324="","",IF([1]source_data!N324="","",[1]source_data!N324))</f>
        <v>Hardship Grant</v>
      </c>
      <c r="U322" s="10">
        <f>IF([1]source_data!G324="","",[1]tailored_settings!$B$8)</f>
        <v>45622</v>
      </c>
      <c r="V322" s="6" t="str">
        <f>IF([1]source_data!G324="","",[1]tailored_settings!$B$9)</f>
        <v>http://www.longleigh.org/</v>
      </c>
      <c r="W322" s="8">
        <f>IF([1]source_data!G324="","",IF([1]source_data!O324="","",[1]source_data!O324))</f>
        <v>45281</v>
      </c>
      <c r="X322" s="8">
        <f>IF([1]source_data!G324="","",IF([1]source_data!P324="","",[1]source_data!P324))</f>
        <v>45362</v>
      </c>
      <c r="Y322" s="6" t="str">
        <f>IF([1]source_data!G324="","",IF([1]source_data!Q324="","",[1]source_data!Q324))</f>
        <v/>
      </c>
      <c r="Z322" s="11" t="str">
        <f>IF([1]source_data!G324="","",IF([1]source_data!I324="","",[1]tailored_settings!$B$10))</f>
        <v>Primary grant reason</v>
      </c>
      <c r="AA322" s="11" t="str">
        <f>IF([1]source_data!G324="","",IF([1]source_data!I324="","",[1]source_data!I324))</f>
        <v>2. Customer receiving medication and/or therapy for a mental health condition or substance addiction</v>
      </c>
      <c r="AB322" s="11" t="str">
        <f>IF([1]source_data!G324="","",IF([1]source_data!J324="","",[1]tailored_settings!$B$11))</f>
        <v/>
      </c>
      <c r="AC322" s="11" t="str">
        <f>IF([1]source_data!G324="","",IF([1]source_data!J324="","",[1]source_data!J324))</f>
        <v/>
      </c>
      <c r="AD322" s="11" t="str">
        <f>IF([1]source_data!G324="","",IF([1]source_data!K324="","",[1]tailored_settings!$B$12))</f>
        <v>Grant purpose</v>
      </c>
      <c r="AE322" s="11" t="str">
        <f>IF([1]source_data!G324="","",IF([1]source_data!K324="","",[1]source_data!K324))</f>
        <v xml:space="preserve">Furniture </v>
      </c>
      <c r="AF322" s="11" t="str">
        <f>IF([1]source_data!G324="","",IF([1]source_data!L324="","",[1]tailored_settings!$B$13))</f>
        <v>Grant purpose</v>
      </c>
      <c r="AG322" s="11" t="str">
        <f>IF([1]source_data!G324="","",IF([1]source_data!L324="","",[1]source_data!L324))</f>
        <v>Utility vouchers</v>
      </c>
      <c r="AH322" s="11" t="str">
        <f>IF([1]source_data!G324="","",IF([1]source_data!M324="","",[1]tailored_settings!$B$14))</f>
        <v>Grant purpose</v>
      </c>
      <c r="AI322" s="11" t="str">
        <f>IF([1]source_data!G324="","",IF([1]source_data!M324="","",[1]source_data!M324))</f>
        <v>Food vouchers</v>
      </c>
    </row>
    <row r="323" spans="1:35" x14ac:dyDescent="0.2">
      <c r="A323" s="6" t="str">
        <f>IF([1]source_data!G325="","",IF(AND([1]source_data!C325&lt;&gt;"",[1]tailored_settings!$B$15="Publish"),CONCATENATE([1]tailored_settings!$B$2&amp;[1]source_data!C325),IF(AND([1]source_data!C325&lt;&gt;"",[1]tailored_settings!$B$15="Do not publish"),CONCATENATE([1]tailored_settings!$B$2&amp;TEXT(ROW(A323)-1,"0000")&amp;"_"&amp;TEXT(F323,"yyyy-mm")),CONCATENATE([1]tailored_settings!$B$2&amp;TEXT(ROW(A323)-1,"0000")&amp;"_"&amp;TEXT(F323,"yyyy-mm")))))</f>
        <v>360G-Longleigh-E23-00371W</v>
      </c>
      <c r="B323" s="6" t="str">
        <f>IF([1]source_data!G325="","",IF([1]source_data!E325&lt;&gt;"",[1]source_data!E325,CONCATENATE("Grant to "&amp;G323)))</f>
        <v>Grant to Individual Recipient</v>
      </c>
      <c r="C323" s="6" t="str">
        <f>IF([1]source_data!G325="","",IF([1]source_data!F325="","",[1]source_data!F325))</f>
        <v>Helping to alleviate financial hardship</v>
      </c>
      <c r="D323" s="7">
        <f>IF([1]source_data!G325="","",IF([1]source_data!G325="","",[1]source_data!G325))</f>
        <v>947.96</v>
      </c>
      <c r="E323" s="6" t="str">
        <f>IF([1]source_data!G325="","",[1]tailored_settings!$B$3)</f>
        <v>GBP</v>
      </c>
      <c r="F323" s="8">
        <f>IF([1]source_data!G325="","",IF([1]source_data!H325="","",[1]source_data!H325))</f>
        <v>45281</v>
      </c>
      <c r="G323" s="6" t="str">
        <f>IF([1]source_data!G325="","",[1]tailored_settings!$B$5)</f>
        <v>Individual Recipient</v>
      </c>
      <c r="H323" s="6" t="str">
        <f>IF([1]source_data!G325="","",IF(AND([1]source_data!A325&lt;&gt;"",[1]tailored_settings!$B$16="Publish"),CONCATENATE([1]tailored_settings!$B$2&amp;[1]source_data!A325),IF(AND([1]source_data!A325&lt;&gt;"",[1]tailored_settings!$B$16="Do not publish"),CONCATENATE([1]tailored_settings!$B$4&amp;TEXT(ROW(A323)-1,"0000")&amp;"_"&amp;TEXT(F323,"yyyy-mm")),CONCATENATE([1]tailored_settings!$B$4&amp;TEXT(ROW(A323)-1,"0000")&amp;"_"&amp;TEXT(F323,"yyyy-mm")))))</f>
        <v>360G-Longleigh-IND-0322_2023-12</v>
      </c>
      <c r="I323" s="6" t="str">
        <f>IF([1]source_data!G325="","",[1]tailored_settings!$B$7)</f>
        <v>Longleigh Foundation</v>
      </c>
      <c r="J323" s="6" t="str">
        <f>IF([1]source_data!G325="","",[1]tailored_settings!$B$6)</f>
        <v>GB-CHC-1169016</v>
      </c>
      <c r="K323" s="6" t="str">
        <f>IF([1]source_data!G325="","",IF([1]source_data!I325="","",VLOOKUP([1]source_data!I325,[1]codelist_mapping!A:C,3,FALSE)))</f>
        <v>GTIR030</v>
      </c>
      <c r="L323" s="6" t="str">
        <f>IF([1]source_data!G325="","",IF([1]source_data!J325="","",VLOOKUP([1]source_data!J325,[1]codelist_mapping!A:C,3,FALSE)))</f>
        <v>GTIR040</v>
      </c>
      <c r="M323" s="6" t="str">
        <f>IF([1]source_data!G325="","",IF([1]source_data!K325="","",IF([1]source_data!M325&lt;&gt;"",CONCATENATE(VLOOKUP([1]source_data!K325,[1]codelist_mapping!F:H,3,FALSE)&amp;";"&amp;VLOOKUP([1]source_data!L325,[1]codelist_mapping!F:H,3,FALSE)&amp;";"&amp;VLOOKUP([1]source_data!M325,[1]codelist_mapping!F:H,3,FALSE)),IF([1]source_data!L325&lt;&gt;"",CONCATENATE(VLOOKUP([1]source_data!K325,[1]codelist_mapping!F:H,3,FALSE)&amp;";"&amp;VLOOKUP([1]source_data!L325,[1]codelist_mapping!F:H,3,FALSE)),IF([1]source_data!K325&lt;&gt;"",CONCATENATE(VLOOKUP([1]source_data!K325,[1]codelist_mapping!F:H,3,FALSE)))))))</f>
        <v>GTIP020;GTIP070</v>
      </c>
      <c r="N323" s="9" t="str">
        <f>IF([1]source_data!G325="","",IF([1]source_data!D325="","",VLOOKUP([1]source_data!D325,[1]geo_data!A:I,9,FALSE)))</f>
        <v>Freemantle</v>
      </c>
      <c r="O323" s="9" t="str">
        <f>IF([1]source_data!G325="","",IF([1]source_data!D325="","",VLOOKUP([1]source_data!D325,[1]geo_data!A:I,8,FALSE)))</f>
        <v>E05015496</v>
      </c>
      <c r="P323" s="9" t="str">
        <f>IF([1]source_data!G325="","",IF(LEFT(O323,3)="E05","WD",IF(LEFT(O323,3)="S13","WD",IF(LEFT(O323,3)="W05","WD",IF(LEFT(O323,3)="W06","UA",IF(LEFT(O323,3)="S12","CA",IF(LEFT(O323,3)="E06","UA",IF(LEFT(O323,3)="E07","NMD",IF(LEFT(O323,3)="E08","MD",IF(LEFT(O323,3)="E09","LONB"))))))))))</f>
        <v>WD</v>
      </c>
      <c r="Q323" s="9" t="str">
        <f>IF([1]source_data!G325="","",IF([1]source_data!D325="","",VLOOKUP([1]source_data!D325,[1]geo_data!A:I,7,FALSE)))</f>
        <v>Southampton</v>
      </c>
      <c r="R323" s="9" t="str">
        <f>IF([1]source_data!G325="","",IF([1]source_data!D325="","",VLOOKUP([1]source_data!D325,[1]geo_data!A:I,6,FALSE)))</f>
        <v>E06000045</v>
      </c>
      <c r="S323" s="9" t="str">
        <f>IF([1]source_data!G325="","",IF(LEFT(R323,3)="E05","WD",IF(LEFT(R323,3)="S13","WD",IF(LEFT(R323,3)="W05","WD",IF(LEFT(R323,3)="W06","UA",IF(LEFT(R323,3)="S12","CA",IF(LEFT(R323,3)="E06","UA",IF(LEFT(R323,3)="E07","NMD",IF(LEFT(R323,3)="E08","MD",IF(LEFT(R323,3)="E09","LONB"))))))))))</f>
        <v>UA</v>
      </c>
      <c r="T323" s="6" t="str">
        <f>IF([1]source_data!G325="","",IF([1]source_data!N325="","",[1]source_data!N325))</f>
        <v>Hardship Grant</v>
      </c>
      <c r="U323" s="10">
        <f>IF([1]source_data!G325="","",[1]tailored_settings!$B$8)</f>
        <v>45622</v>
      </c>
      <c r="V323" s="6" t="str">
        <f>IF([1]source_data!G325="","",[1]tailored_settings!$B$9)</f>
        <v>http://www.longleigh.org/</v>
      </c>
      <c r="W323" s="8">
        <f>IF([1]source_data!G325="","",IF([1]source_data!O325="","",[1]source_data!O325))</f>
        <v>45281</v>
      </c>
      <c r="X323" s="8">
        <f>IF([1]source_data!G325="","",IF([1]source_data!P325="","",[1]source_data!P325))</f>
        <v>45334</v>
      </c>
      <c r="Y323" s="6" t="str">
        <f>IF([1]source_data!G325="","",IF([1]source_data!Q325="","",[1]source_data!Q325))</f>
        <v/>
      </c>
      <c r="Z323" s="11" t="str">
        <f>IF([1]source_data!G325="","",IF([1]source_data!I325="","",[1]tailored_settings!$B$10))</f>
        <v>Primary grant reason</v>
      </c>
      <c r="AA323" s="11" t="str">
        <f>IF([1]source_data!G325="","",IF([1]source_data!I325="","",[1]source_data!I325))</f>
        <v>1. Customer (or family member residing with them) with a diagnosed condition or disability (physical and/or sensory and/or behavioural)</v>
      </c>
      <c r="AB323" s="11" t="str">
        <f>IF([1]source_data!G325="","",IF([1]source_data!J325="","",[1]tailored_settings!$B$11))</f>
        <v>Secondary grant reason</v>
      </c>
      <c r="AC323" s="11" t="str">
        <f>IF([1]source_data!G325="","",IF([1]source_data!J325="","",[1]source_data!J325))</f>
        <v>2. Customer receiving medication and/or therapy for a mental health condition or substance addiction</v>
      </c>
      <c r="AD323" s="11" t="str">
        <f>IF([1]source_data!G325="","",IF([1]source_data!K325="","",[1]tailored_settings!$B$12))</f>
        <v>Grant purpose</v>
      </c>
      <c r="AE323" s="11" t="str">
        <f>IF([1]source_data!G325="","",IF([1]source_data!K325="","",[1]source_data!K325))</f>
        <v>Appliances</v>
      </c>
      <c r="AF323" s="11" t="str">
        <f>IF([1]source_data!G325="","",IF([1]source_data!L325="","",[1]tailored_settings!$B$13))</f>
        <v>Grant purpose</v>
      </c>
      <c r="AG323" s="11" t="str">
        <f>IF([1]source_data!G325="","",IF([1]source_data!L325="","",[1]source_data!L325))</f>
        <v>Food vouchers</v>
      </c>
      <c r="AH323" s="11" t="str">
        <f>IF([1]source_data!G325="","",IF([1]source_data!M325="","",[1]tailored_settings!$B$14))</f>
        <v/>
      </c>
      <c r="AI323" s="11" t="str">
        <f>IF([1]source_data!G325="","",IF([1]source_data!M325="","",[1]source_data!M325))</f>
        <v/>
      </c>
    </row>
    <row r="324" spans="1:35" x14ac:dyDescent="0.2">
      <c r="A324" s="6" t="str">
        <f>IF([1]source_data!G326="","",IF(AND([1]source_data!C326&lt;&gt;"",[1]tailored_settings!$B$15="Publish"),CONCATENATE([1]tailored_settings!$B$2&amp;[1]source_data!C326),IF(AND([1]source_data!C326&lt;&gt;"",[1]tailored_settings!$B$15="Do not publish"),CONCATENATE([1]tailored_settings!$B$2&amp;TEXT(ROW(A324)-1,"0000")&amp;"_"&amp;TEXT(F324,"yyyy-mm")),CONCATENATE([1]tailored_settings!$B$2&amp;TEXT(ROW(A324)-1,"0000")&amp;"_"&amp;TEXT(F324,"yyyy-mm")))))</f>
        <v>360G-Longleigh-E23-00375W</v>
      </c>
      <c r="B324" s="6" t="str">
        <f>IF([1]source_data!G326="","",IF([1]source_data!E326&lt;&gt;"",[1]source_data!E326,CONCATENATE("Grant to "&amp;G324)))</f>
        <v>Grant to Individual Recipient</v>
      </c>
      <c r="C324" s="6" t="str">
        <f>IF([1]source_data!G326="","",IF([1]source_data!F326="","",[1]source_data!F326))</f>
        <v>Helping to alleviate financial hardship</v>
      </c>
      <c r="D324" s="7">
        <f>IF([1]source_data!G326="","",IF([1]source_data!G326="","",[1]source_data!G326))</f>
        <v>1000</v>
      </c>
      <c r="E324" s="6" t="str">
        <f>IF([1]source_data!G326="","",[1]tailored_settings!$B$3)</f>
        <v>GBP</v>
      </c>
      <c r="F324" s="8">
        <f>IF([1]source_data!G326="","",IF([1]source_data!H326="","",[1]source_data!H326))</f>
        <v>45281</v>
      </c>
      <c r="G324" s="6" t="str">
        <f>IF([1]source_data!G326="","",[1]tailored_settings!$B$5)</f>
        <v>Individual Recipient</v>
      </c>
      <c r="H324" s="6" t="str">
        <f>IF([1]source_data!G326="","",IF(AND([1]source_data!A326&lt;&gt;"",[1]tailored_settings!$B$16="Publish"),CONCATENATE([1]tailored_settings!$B$2&amp;[1]source_data!A326),IF(AND([1]source_data!A326&lt;&gt;"",[1]tailored_settings!$B$16="Do not publish"),CONCATENATE([1]tailored_settings!$B$4&amp;TEXT(ROW(A324)-1,"0000")&amp;"_"&amp;TEXT(F324,"yyyy-mm")),CONCATENATE([1]tailored_settings!$B$4&amp;TEXT(ROW(A324)-1,"0000")&amp;"_"&amp;TEXT(F324,"yyyy-mm")))))</f>
        <v>360G-Longleigh-IND-0323_2023-12</v>
      </c>
      <c r="I324" s="6" t="str">
        <f>IF([1]source_data!G326="","",[1]tailored_settings!$B$7)</f>
        <v>Longleigh Foundation</v>
      </c>
      <c r="J324" s="6" t="str">
        <f>IF([1]source_data!G326="","",[1]tailored_settings!$B$6)</f>
        <v>GB-CHC-1169016</v>
      </c>
      <c r="K324" s="6" t="str">
        <f>IF([1]source_data!G326="","",IF([1]source_data!I326="","",VLOOKUP([1]source_data!I326,[1]codelist_mapping!A:C,3,FALSE)))</f>
        <v>GTIR030</v>
      </c>
      <c r="L324" s="6" t="str">
        <f>IF([1]source_data!G326="","",IF([1]source_data!J326="","",VLOOKUP([1]source_data!J326,[1]codelist_mapping!A:C,3,FALSE)))</f>
        <v/>
      </c>
      <c r="M324" s="6" t="str">
        <f>IF([1]source_data!G326="","",IF([1]source_data!K326="","",IF([1]source_data!M326&lt;&gt;"",CONCATENATE(VLOOKUP([1]source_data!K326,[1]codelist_mapping!F:H,3,FALSE)&amp;";"&amp;VLOOKUP([1]source_data!L326,[1]codelist_mapping!F:H,3,FALSE)&amp;";"&amp;VLOOKUP([1]source_data!M326,[1]codelist_mapping!F:H,3,FALSE)),IF([1]source_data!L326&lt;&gt;"",CONCATENATE(VLOOKUP([1]source_data!K326,[1]codelist_mapping!F:H,3,FALSE)&amp;";"&amp;VLOOKUP([1]source_data!L326,[1]codelist_mapping!F:H,3,FALSE)),IF([1]source_data!K326&lt;&gt;"",CONCATENATE(VLOOKUP([1]source_data!K326,[1]codelist_mapping!F:H,3,FALSE)))))))</f>
        <v>GTIP070;GTIP050</v>
      </c>
      <c r="N324" s="9" t="str">
        <f>IF([1]source_data!G326="","",IF([1]source_data!D326="","",VLOOKUP([1]source_data!D326,[1]geo_data!A:I,9,FALSE)))</f>
        <v>Yeovil South</v>
      </c>
      <c r="O324" s="9" t="str">
        <f>IF([1]source_data!G326="","",IF([1]source_data!D326="","",VLOOKUP([1]source_data!D326,[1]geo_data!A:I,8,FALSE)))</f>
        <v>E05014392</v>
      </c>
      <c r="P324" s="9" t="str">
        <f>IF([1]source_data!G326="","",IF(LEFT(O324,3)="E05","WD",IF(LEFT(O324,3)="S13","WD",IF(LEFT(O324,3)="W05","WD",IF(LEFT(O324,3)="W06","UA",IF(LEFT(O324,3)="S12","CA",IF(LEFT(O324,3)="E06","UA",IF(LEFT(O324,3)="E07","NMD",IF(LEFT(O324,3)="E08","MD",IF(LEFT(O324,3)="E09","LONB"))))))))))</f>
        <v>WD</v>
      </c>
      <c r="Q324" s="9" t="str">
        <f>IF([1]source_data!G326="","",IF([1]source_data!D326="","",VLOOKUP([1]source_data!D326,[1]geo_data!A:I,7,FALSE)))</f>
        <v>Somerset</v>
      </c>
      <c r="R324" s="9" t="str">
        <f>IF([1]source_data!G326="","",IF([1]source_data!D326="","",VLOOKUP([1]source_data!D326,[1]geo_data!A:I,6,FALSE)))</f>
        <v>E06000066</v>
      </c>
      <c r="S324" s="9" t="str">
        <f>IF([1]source_data!G326="","",IF(LEFT(R324,3)="E05","WD",IF(LEFT(R324,3)="S13","WD",IF(LEFT(R324,3)="W05","WD",IF(LEFT(R324,3)="W06","UA",IF(LEFT(R324,3)="S12","CA",IF(LEFT(R324,3)="E06","UA",IF(LEFT(R324,3)="E07","NMD",IF(LEFT(R324,3)="E08","MD",IF(LEFT(R324,3)="E09","LONB"))))))))))</f>
        <v>UA</v>
      </c>
      <c r="T324" s="6" t="str">
        <f>IF([1]source_data!G326="","",IF([1]source_data!N326="","",[1]source_data!N326))</f>
        <v>Hardship Grant</v>
      </c>
      <c r="U324" s="10">
        <f>IF([1]source_data!G326="","",[1]tailored_settings!$B$8)</f>
        <v>45622</v>
      </c>
      <c r="V324" s="6" t="str">
        <f>IF([1]source_data!G326="","",[1]tailored_settings!$B$9)</f>
        <v>http://www.longleigh.org/</v>
      </c>
      <c r="W324" s="8">
        <f>IF([1]source_data!G326="","",IF([1]source_data!O326="","",[1]source_data!O326))</f>
        <v>45281</v>
      </c>
      <c r="X324" s="8">
        <f>IF([1]source_data!G326="","",IF([1]source_data!P326="","",[1]source_data!P326))</f>
        <v>45345</v>
      </c>
      <c r="Y324" s="6" t="str">
        <f>IF([1]source_data!G326="","",IF([1]source_data!Q326="","",[1]source_data!Q326))</f>
        <v/>
      </c>
      <c r="Z324" s="11" t="str">
        <f>IF([1]source_data!G326="","",IF([1]source_data!I326="","",[1]tailored_settings!$B$10))</f>
        <v>Primary grant reason</v>
      </c>
      <c r="AA324" s="11" t="str">
        <f>IF([1]source_data!G326="","",IF([1]source_data!I326="","",[1]source_data!I326))</f>
        <v>1. Customer (or family member residing with them) with a diagnosed condition or disability (physical and/or sensory and/or behavioural)</v>
      </c>
      <c r="AB324" s="11" t="str">
        <f>IF([1]source_data!G326="","",IF([1]source_data!J326="","",[1]tailored_settings!$B$11))</f>
        <v/>
      </c>
      <c r="AC324" s="11" t="str">
        <f>IF([1]source_data!G326="","",IF([1]source_data!J326="","",[1]source_data!J326))</f>
        <v/>
      </c>
      <c r="AD324" s="11" t="str">
        <f>IF([1]source_data!G326="","",IF([1]source_data!K326="","",[1]tailored_settings!$B$12))</f>
        <v>Grant purpose</v>
      </c>
      <c r="AE324" s="11" t="str">
        <f>IF([1]source_data!G326="","",IF([1]source_data!K326="","",[1]source_data!K326))</f>
        <v>Food vouchers</v>
      </c>
      <c r="AF324" s="11" t="str">
        <f>IF([1]source_data!G326="","",IF([1]source_data!L326="","",[1]tailored_settings!$B$13))</f>
        <v>Grant purpose</v>
      </c>
      <c r="AG324" s="11" t="str">
        <f>IF([1]source_data!G326="","",IF([1]source_data!L326="","",[1]source_data!L326))</f>
        <v>Utility vouchers</v>
      </c>
      <c r="AH324" s="11" t="str">
        <f>IF([1]source_data!G326="","",IF([1]source_data!M326="","",[1]tailored_settings!$B$14))</f>
        <v/>
      </c>
      <c r="AI324" s="11" t="str">
        <f>IF([1]source_data!G326="","",IF([1]source_data!M326="","",[1]source_data!M326))</f>
        <v/>
      </c>
    </row>
  </sheetData>
  <autoFilter ref="A1:AI324" xr:uid="{25EE2804-C231-8D4C-9D0A-9C1D9C4BC49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Manjeev Muker</dc:creator>
  <cp:lastModifiedBy>Manjeev Muker</cp:lastModifiedBy>
  <dcterms:created xsi:type="dcterms:W3CDTF">2024-11-18T11:33:53Z</dcterms:created>
  <dcterms:modified xsi:type="dcterms:W3CDTF">2024-11-26T14:06:13Z</dcterms:modified>
</cp:coreProperties>
</file>